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9"/>
  <workbookPr defaultThemeVersion="166925"/>
  <mc:AlternateContent xmlns:mc="http://schemas.openxmlformats.org/markup-compatibility/2006">
    <mc:Choice Requires="x15">
      <x15ac:absPath xmlns:x15ac="http://schemas.microsoft.com/office/spreadsheetml/2010/11/ac" url="/Users/mariajosem./Documents/CRA /Plan de Acción 2020-2023/CONSOLIDACIÓN PAC 2020 2023/VF PAI CRA 2020-2023/Versión definitiva PAI/Anexos PAI/"/>
    </mc:Choice>
  </mc:AlternateContent>
  <xr:revisionPtr revIDLastSave="0" documentId="13_ncr:1_{B06E4A0F-ED90-A44B-B389-ADBCA1E93C51}" xr6:coauthVersionLast="47" xr6:coauthVersionMax="47" xr10:uidLastSave="{00000000-0000-0000-0000-000000000000}"/>
  <bookViews>
    <workbookView xWindow="0" yWindow="500" windowWidth="28800" windowHeight="15760" activeTab="1" xr2:uid="{AD30B753-9DD5-46EF-B4DB-9257F9623433}"/>
  </bookViews>
  <sheets>
    <sheet name="S. Hídrica" sheetId="1" r:id="rId1"/>
    <sheet name="Hoja1" sheetId="9" r:id="rId2"/>
    <sheet name="S. Natural " sheetId="8" r:id="rId3"/>
    <sheet name="S. Democrática " sheetId="7" r:id="rId4"/>
    <sheet name="S. Sectorial" sheetId="5" r:id="rId5"/>
    <sheet name="S. Institucional"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8" l="1"/>
  <c r="Q7" i="8"/>
  <c r="L8" i="8"/>
  <c r="Q8" i="8"/>
  <c r="L9" i="8"/>
  <c r="Q9" i="8"/>
  <c r="L10" i="8"/>
  <c r="Q10" i="8"/>
  <c r="L11" i="8"/>
  <c r="Q11" i="8"/>
  <c r="L12" i="8"/>
  <c r="Q12" i="8"/>
  <c r="L13" i="8"/>
  <c r="Q13" i="8"/>
  <c r="L14" i="8"/>
  <c r="Q14" i="8"/>
  <c r="L15" i="8"/>
  <c r="Q15" i="8"/>
  <c r="L16" i="8"/>
  <c r="Q16" i="8"/>
  <c r="L19" i="8"/>
  <c r="Q19" i="8"/>
  <c r="L20" i="8"/>
  <c r="Q20" i="8"/>
  <c r="L21" i="8"/>
  <c r="Q21" i="8"/>
  <c r="L22" i="8"/>
  <c r="Q22" i="8"/>
  <c r="L23" i="8"/>
  <c r="Q23" i="8"/>
  <c r="L26" i="8"/>
  <c r="Q26" i="8"/>
  <c r="L27" i="8"/>
  <c r="Q27" i="8"/>
  <c r="L28" i="8"/>
  <c r="Q28" i="8"/>
  <c r="L29" i="8"/>
  <c r="Q29" i="8"/>
  <c r="L30" i="8"/>
  <c r="Q30" i="8"/>
  <c r="L31" i="8"/>
  <c r="Q31" i="8"/>
  <c r="L32" i="8"/>
  <c r="Q32" i="8"/>
  <c r="L33" i="8"/>
  <c r="Q33" i="8"/>
  <c r="L34" i="8"/>
  <c r="Q34" i="8"/>
  <c r="L35" i="8"/>
  <c r="Q35" i="8"/>
  <c r="L36" i="8"/>
  <c r="Q36" i="8"/>
  <c r="L37" i="8"/>
  <c r="Q37" i="8"/>
  <c r="L38" i="8"/>
  <c r="Q38" i="8"/>
  <c r="L39" i="8"/>
  <c r="Q39" i="8"/>
  <c r="L40" i="8"/>
  <c r="Q40" i="8"/>
  <c r="L41" i="8"/>
  <c r="Q41" i="8"/>
  <c r="L7" i="7" l="1"/>
  <c r="Q7" i="7"/>
  <c r="L8" i="7"/>
  <c r="Q8" i="7"/>
  <c r="L9" i="7"/>
  <c r="Q9" i="7"/>
  <c r="L10" i="7"/>
  <c r="Q10" i="7"/>
  <c r="L11" i="7"/>
  <c r="Q11" i="7"/>
  <c r="L12" i="7"/>
  <c r="Q12" i="7"/>
  <c r="L13" i="7"/>
  <c r="Q13" i="7"/>
  <c r="L14" i="7"/>
  <c r="Q14" i="7"/>
  <c r="L15" i="7"/>
  <c r="Q15" i="7"/>
  <c r="L16" i="7"/>
  <c r="Q16" i="7"/>
  <c r="L17" i="7"/>
  <c r="Q17" i="7"/>
  <c r="L18" i="7"/>
  <c r="Q18" i="7"/>
  <c r="Q21" i="7"/>
  <c r="L22" i="7"/>
  <c r="Q22" i="7"/>
  <c r="L23" i="7"/>
  <c r="Q23" i="7"/>
  <c r="L24" i="7"/>
  <c r="Q24" i="7"/>
  <c r="L25" i="7"/>
  <c r="Q25" i="7"/>
  <c r="L26" i="7"/>
  <c r="Q26" i="7"/>
  <c r="L27" i="7"/>
  <c r="Q27" i="7"/>
  <c r="L28" i="7"/>
  <c r="Q28" i="7"/>
  <c r="L29" i="7"/>
  <c r="Q29" i="7"/>
  <c r="L30" i="7"/>
  <c r="Q30" i="7"/>
  <c r="L31" i="7"/>
  <c r="Q31" i="7"/>
  <c r="L32" i="7"/>
  <c r="Q32" i="7"/>
  <c r="L35" i="7"/>
  <c r="Q35" i="7"/>
  <c r="L36" i="7"/>
  <c r="Q36" i="7"/>
  <c r="L37" i="7"/>
  <c r="Q37" i="7"/>
  <c r="L38" i="7"/>
  <c r="Q38" i="7"/>
  <c r="L41" i="7"/>
  <c r="Q41" i="7"/>
  <c r="Q42" i="7"/>
  <c r="L43" i="7"/>
  <c r="Q43" i="7"/>
  <c r="Q77" i="6" l="1"/>
  <c r="L77" i="6"/>
  <c r="Q76" i="6"/>
  <c r="Q75" i="6"/>
  <c r="Q74" i="6"/>
  <c r="L74" i="6"/>
  <c r="Q71" i="6"/>
  <c r="Q70" i="6"/>
  <c r="Q68" i="6"/>
  <c r="Q65" i="6"/>
  <c r="L64" i="6"/>
  <c r="L63" i="6"/>
  <c r="Q62" i="6"/>
  <c r="L62" i="6"/>
  <c r="Q60" i="6"/>
  <c r="Q57" i="6"/>
  <c r="Q56" i="6"/>
  <c r="Q52" i="6"/>
  <c r="L52" i="6"/>
  <c r="Q49" i="6"/>
  <c r="Q48" i="6"/>
  <c r="Q47" i="6"/>
  <c r="L47" i="6"/>
  <c r="L46" i="6"/>
  <c r="L45" i="6"/>
  <c r="Q43" i="6"/>
  <c r="Q40" i="6"/>
  <c r="L40" i="6"/>
  <c r="Q38" i="6"/>
  <c r="L38" i="6"/>
  <c r="L35" i="6"/>
  <c r="L34" i="6"/>
  <c r="L33" i="6"/>
  <c r="Q32" i="6"/>
  <c r="L32" i="6"/>
  <c r="L29" i="6"/>
  <c r="Q28" i="6"/>
  <c r="Q27" i="6"/>
  <c r="L27" i="6"/>
  <c r="Q26" i="6"/>
  <c r="L26" i="6"/>
  <c r="L25" i="6"/>
  <c r="Q23" i="6"/>
  <c r="L23" i="6"/>
  <c r="Q20" i="6"/>
  <c r="L20" i="6"/>
  <c r="Q19" i="6"/>
  <c r="L19" i="6"/>
  <c r="Q18" i="6"/>
  <c r="L18" i="6"/>
  <c r="Q17" i="6"/>
  <c r="L17" i="6"/>
  <c r="L16" i="6"/>
  <c r="L15" i="6"/>
  <c r="Q14" i="6"/>
  <c r="L14" i="6"/>
  <c r="Q13" i="6"/>
  <c r="L13" i="6"/>
  <c r="Q10" i="6"/>
  <c r="L10" i="6"/>
  <c r="Q9" i="6"/>
  <c r="Q8" i="6"/>
  <c r="L8" i="6"/>
  <c r="Q7" i="6"/>
  <c r="L7" i="6"/>
  <c r="L27" i="5"/>
  <c r="L28" i="5"/>
  <c r="L29" i="5"/>
  <c r="Q59" i="5" l="1"/>
  <c r="L59" i="5"/>
  <c r="Q56" i="5"/>
  <c r="Q55" i="5"/>
  <c r="Q54" i="5"/>
  <c r="L54" i="5"/>
  <c r="Q53" i="5"/>
  <c r="L53" i="5"/>
  <c r="Q50" i="5"/>
  <c r="L50" i="5"/>
  <c r="Q49" i="5"/>
  <c r="L49" i="5"/>
  <c r="Q47" i="5"/>
  <c r="Q46" i="5"/>
  <c r="Q45" i="5"/>
  <c r="L45" i="5"/>
  <c r="Q44" i="5"/>
  <c r="Q42" i="5"/>
  <c r="Q39" i="5"/>
  <c r="L39" i="5"/>
  <c r="Q38" i="5"/>
  <c r="L38" i="5"/>
  <c r="Q35" i="5"/>
  <c r="Q34" i="5"/>
  <c r="L34" i="5"/>
  <c r="Q33" i="5"/>
  <c r="Q32" i="5"/>
  <c r="Q31" i="5"/>
  <c r="Q30" i="5"/>
  <c r="L30" i="5"/>
  <c r="Q29" i="5"/>
  <c r="Q28" i="5"/>
  <c r="Q27" i="5"/>
  <c r="Q26" i="5"/>
  <c r="Q25" i="5"/>
  <c r="L25" i="5"/>
  <c r="Q24" i="5"/>
  <c r="Q23" i="5"/>
  <c r="L23" i="5"/>
  <c r="Q22" i="5"/>
  <c r="Q19" i="5"/>
  <c r="L19" i="5"/>
  <c r="Q18" i="5"/>
  <c r="L18" i="5"/>
  <c r="Q17" i="5"/>
  <c r="Q16" i="5"/>
  <c r="L16" i="5"/>
  <c r="Q15" i="5"/>
  <c r="Q12" i="5"/>
  <c r="L12" i="5"/>
  <c r="Q11" i="5"/>
  <c r="L11" i="5"/>
  <c r="Q10" i="5"/>
  <c r="L10" i="5"/>
  <c r="Q7" i="5"/>
  <c r="L7" i="5"/>
  <c r="M39" i="1" l="1"/>
  <c r="P45" i="1" l="1"/>
  <c r="N45" i="1" l="1"/>
  <c r="O45" i="1"/>
  <c r="O43" i="1"/>
  <c r="M45" i="1"/>
  <c r="M7" i="1"/>
  <c r="P47" i="1" l="1"/>
  <c r="O47" i="1"/>
  <c r="N47" i="1"/>
  <c r="M47" i="1"/>
  <c r="Q45" i="1"/>
  <c r="Q44" i="1"/>
  <c r="Q39" i="1"/>
  <c r="P38" i="1"/>
  <c r="O38" i="1"/>
  <c r="N38" i="1"/>
  <c r="M38" i="1"/>
  <c r="Q8" i="1"/>
  <c r="Q9" i="1"/>
  <c r="Q10" i="1"/>
  <c r="Q11" i="1"/>
  <c r="Q12" i="1"/>
  <c r="Q13" i="1"/>
  <c r="Q14" i="1"/>
  <c r="Q15" i="1"/>
  <c r="Q16" i="1"/>
  <c r="Q17" i="1"/>
  <c r="Q18" i="1"/>
  <c r="Q19" i="1"/>
  <c r="Q20" i="1"/>
  <c r="Q21" i="1"/>
  <c r="Q22" i="1"/>
  <c r="Q23" i="1"/>
  <c r="Q24" i="1"/>
  <c r="Q25" i="1"/>
  <c r="Q28" i="1"/>
  <c r="Q29" i="1"/>
  <c r="Q30" i="1"/>
  <c r="Q31" i="1"/>
  <c r="Q32" i="1"/>
  <c r="Q33" i="1"/>
  <c r="Q34" i="1"/>
  <c r="Q35" i="1"/>
  <c r="Q36" i="1"/>
  <c r="Q37" i="1"/>
  <c r="Q43" i="1"/>
  <c r="Q7" i="1"/>
  <c r="Q38" i="1" l="1"/>
  <c r="Q47" i="1"/>
  <c r="L8" i="1" l="1"/>
  <c r="L9" i="1"/>
  <c r="L10" i="1"/>
  <c r="L11" i="1"/>
  <c r="L12" i="1"/>
  <c r="L13" i="1"/>
  <c r="L14" i="1"/>
  <c r="L15" i="1"/>
  <c r="L16" i="1"/>
  <c r="L17" i="1"/>
  <c r="L18" i="1"/>
  <c r="L19" i="1"/>
  <c r="L21" i="1"/>
  <c r="L22" i="1"/>
  <c r="L23" i="1"/>
  <c r="L24" i="1"/>
  <c r="L25" i="1"/>
  <c r="L30" i="1"/>
  <c r="L32" i="1"/>
  <c r="L33" i="1"/>
  <c r="L34" i="1"/>
  <c r="L35" i="1"/>
  <c r="L36" i="1"/>
  <c r="L37" i="1"/>
  <c r="L38" i="1"/>
  <c r="L39" i="1"/>
  <c r="L40" i="1"/>
  <c r="L43" i="1"/>
  <c r="L44" i="1"/>
  <c r="L45" i="1"/>
  <c r="L46" i="1"/>
  <c r="L47" i="1"/>
  <c r="L7" i="1"/>
</calcChain>
</file>

<file path=xl/sharedStrings.xml><?xml version="1.0" encoding="utf-8"?>
<sst xmlns="http://schemas.openxmlformats.org/spreadsheetml/2006/main" count="1080" uniqueCount="985">
  <si>
    <t>1.3.1.1. Identificar y caracterizar la Vulnerabilidad de los ecosistemas claves para la regulación Hídrica e inventariar los riesgos sobre infraestructuras de abastecimiento de agua.</t>
  </si>
  <si>
    <t>1.3.1.2. Diseñar e Implementar medidas de adaptación a los efectos del cambio climático asociados al recurso Hídrico (Reconformación de taludes y/o diques de protección)</t>
  </si>
  <si>
    <t>1.3.1.3. Construir la Canalización para la Recuperación Paisajística y ambiental del Arroyo el Salao Ubicado en el Municipio de Soledad.</t>
  </si>
  <si>
    <t>1.3.1.4. Realizar seguimiento ambiental a la Canalización para la Recuperación Paisajística y ambiental del Arroyo el Salao Ubicado en el Municipio de Soledad.</t>
  </si>
  <si>
    <t xml:space="preserve">1.3.1.5. Realizar seguimiento ambiental a las Obras de canalización de los arroyos del Distrito de Barranquilla. </t>
  </si>
  <si>
    <t xml:space="preserve">1.2.3.2. Reducir los aportes de contaminación puntual a los cuerpos de agua a través de sistemas de tratamiento de agua residuales. </t>
  </si>
  <si>
    <t>1.2.3.1. Realizar control, seguimiento y evaluación de los vertimientos, que permita conocer el estado de los cuerpos de agua receptores.</t>
  </si>
  <si>
    <t>1.3.1. GENERACIÓN DE CONOCIMIENTO Y REDUCCIÓN DEL RIESGO ASOCIADO AL RECURSO HÍDRICO</t>
  </si>
  <si>
    <t>1.2.3. REDUCCIÓN DE LA CONTAMINACIÓN DEL RECURSO HÍDRICO</t>
  </si>
  <si>
    <t>1.2.2.6. Realizar inventario de los corregimientos que carecen de Saneamiento Básico en todo el departamento.</t>
  </si>
  <si>
    <t>1.2.2.7. Realizar seguimiento a los vertimientos de los corregimientos del departamento del Atlántico.</t>
  </si>
  <si>
    <t>1.2.2.3. Monitorear la Calidad del Recurso Hídrico de las aguas Marinas (18 puntos establecidos en la REDCAM).</t>
  </si>
  <si>
    <t>1.2.2.2. Monitorear la Calidad del Recurso Hídrico de las Aguas Continentales</t>
  </si>
  <si>
    <t xml:space="preserve">1.2.2.1. Realizar inventario y registro de usuario (Legales y por legalizar) del recurso Hídrico, en relación con las aguas superficiales y subterráneas. </t>
  </si>
  <si>
    <t>1.2.1.3. Elaborar e Implementar Proyectos para las zonas priorizadas como zonas abastecedora de recurso Hídrico.</t>
  </si>
  <si>
    <t xml:space="preserve">1.2.1.2. Realizar seguimiento a la implementación de los Programas de Ahorro y uso eficiente del agua de los usuarios del Recurso Hídrico. </t>
  </si>
  <si>
    <t>1.2.1.1. Incrementar el número de usuarios del recurso hídrico con Planes de Ahorro y Uso eficiente del Agua.</t>
  </si>
  <si>
    <t>1.2.1. USO EFICIENTE Y SOSTENIBLE DEL AGUA</t>
  </si>
  <si>
    <t>1.1.3.5.  Realizar repoblamientos anuales como estrategia de implementación de recuperación de poblaciones naturales de especies nativas asociadas al recurso hidrobiológico en los humedales del departamento.</t>
  </si>
  <si>
    <t xml:space="preserve">1.1.3.1. Realizar el mantenimiento a las compuertas de Villa Rosa y el Porvenir que regulan el Embalse del Guájaro. </t>
  </si>
  <si>
    <t>1.1.3. RECUPERACIÓN Y MANEJO DE LOS HUMEDALES DEL DEPARTAMENTO DEL ATLÁNTICO</t>
  </si>
  <si>
    <t>1.2.2. CONTROL Y PREVENCION DE LA CONTAMINACIÓN DEL RECURSO HÍDRICO</t>
  </si>
  <si>
    <t>1.1.2.2. Implementar los cuatro Consejos de Cuenca (Mallorquin, Canal del Dique, Rio Magdalena y Caribe) como mecanismo de participación efectiva de los usuarios en la Planeación, Administración, Vigilancia y Monitoreo del recurso Hídrico.</t>
  </si>
  <si>
    <t>1.1.2.1. Conformar un Equipo de Trabajo fortalecido con herramientas e insumos necesarios para llevar a cabo la Planificación, Administración y Gestión del recurso hídrico.</t>
  </si>
  <si>
    <t>1.1.2. FORTALECIMIENTO DE LA GESTIÓN INSTITUCIONAL Y SOCIAL PARA LA PLANIFICACIÓN, ADMINISTRACIÓN Y  GESTIÓN DEL RECURSO HÍDRICO</t>
  </si>
  <si>
    <t>1.1.1.4. Implementar el Plan de Ordenación y Manejo de Cuencas Hidrográficas del Complejo de Humedades del Río Magdalena.</t>
  </si>
  <si>
    <t>1.1.1.3. Implementar el Plan de Ordenación y Manejo de Cuencas Hidrográficas de la Ciénaga de Mallorquín y los Arroyos Grande y León.</t>
  </si>
  <si>
    <t>1.1.1.2. Adoptar los Planes de Ordenación y Manejo de: Cuencas Hidrográficas del Canal del Dique, Cuenca del complejo de humedades del Rio Magdalena y Cuenca de los Arroyos directos al Mar Caribe.</t>
  </si>
  <si>
    <t xml:space="preserve">1.1.1.1. Iniciar el proceso de formulación del Plan de Ordenación y Manejo de Cuencas Hidrográfica de la cuenca de Mar Caribe. </t>
  </si>
  <si>
    <t>1.1.1. REGULACIÓN Y REGLAMENTACIÓN DEL RECURSO HÍDRICO</t>
  </si>
  <si>
    <t>PROYECTO</t>
  </si>
  <si>
    <t>ACCIÓN ESTRATÉGICA</t>
  </si>
  <si>
    <t>1.1.1.5. Implementar el Plan de Ordenación y Manejo de Cuencas Hidrográficas del Canal del Dique.</t>
  </si>
  <si>
    <t>1.1.1.6. Formular el Plan de Manejo de la Ciénaga de Mallorquín (delimitación y zonificación del humedal a escala 1:25.000), el cual hace parte de sitio RAMSAR Sistema Delta Estuario Ciénaga Grande de Santa Marta.</t>
  </si>
  <si>
    <t>1.1.1.7. Formular el Plan de Manejo de Acuífero de Sabanalarga - Tubará de acuerdo a la priorización definida en los criterios del Decreto 1640 de 2012.</t>
  </si>
  <si>
    <t>1.1.1.8. Actualizar el índice del Uso de Agua para el Departamento del Atlántico, ya que éste fue construido en el año 2013.</t>
  </si>
  <si>
    <t xml:space="preserve">1.1.1.9. Elaborar una Resolución de Priorización de los cuerpos de agua que requieren ser acotados en el departamento. </t>
  </si>
  <si>
    <t>1.1.1.10. Realizar estudios de Rondas Hídricas de los cuerpos de agua priorizados en el departamento (Malambo y Bahía).</t>
  </si>
  <si>
    <t>1.1.1.11. Elaborar Planes de Ordenamiento del Recurso Hídrico en las Ciénagas Priorizadas del Departamento (Sabanagrande, Santo Tomas, Palmar de Varela, Canal del Dique y Malambo).</t>
  </si>
  <si>
    <t>1.1.1.12. Implementar los Planes de Ordenamiento del Recurso Hídrico que se encuentra elaborados en el departamento (Embalse del Guájaro, la ciénaga de  Luruaco y la ciénaga de Mallorquín).</t>
  </si>
  <si>
    <t>TOTAL</t>
  </si>
  <si>
    <t>META</t>
  </si>
  <si>
    <t>INDICADOR DE MEDICIÓN</t>
  </si>
  <si>
    <t>Un (1) documento que establezca las acciones realizadas en marco de la ordenación de la cuenca del Mar Caribe</t>
  </si>
  <si>
    <t>Número de documentos que consolide las acciones realizadas en marco de la ordenación de la cuenca del Mar Caribe</t>
  </si>
  <si>
    <t>Número  de POMCAS Adoptados bajo el Marco Normativo del 1076 del 2015</t>
  </si>
  <si>
    <t>Cuarenta por ciento (40% ) del POMCA Mallorquín Implementado</t>
  </si>
  <si>
    <t>% de avance en la implementación del POMCA Mallorquín Adoptado bajo el marco Normativo del 1076 del 2015</t>
  </si>
  <si>
    <t>Treinta por ciento (30%) del POMCA Rio Magdalena implementado bajo el marco Normativo del 1076 del 2015.</t>
  </si>
  <si>
    <t>% de avance en la implementación del POMCA Rio Magdalena Adoptado bajo el marco Normativo del 1076 del 2015</t>
  </si>
  <si>
    <t>Treinta por ciento (30%) el POMCA Canal del Dique (Atlántico ) implementado bajo el marco Normativo del 1076 del 2015.</t>
  </si>
  <si>
    <t>% de avance de la meta anual de implementación del POMCA Canal del Dique Adoptado bajo el marco Normativo del 1076 del 2015</t>
  </si>
  <si>
    <t xml:space="preserve">Un( 1) Plan de manejo de Humedales (Delimitación y Zonificación del humedal a escala 1:25.000 formulado </t>
  </si>
  <si>
    <t>Número de documentos con el Plan de Manejo de humedales formulado.</t>
  </si>
  <si>
    <t xml:space="preserve">Un (1) Plan de Manejo para un sistema de  acuífero formulado </t>
  </si>
  <si>
    <t>Número de Planes de Manejo de Acuífero.</t>
  </si>
  <si>
    <t xml:space="preserve">Un (1) documento técnico que contenga la actualización del índice de uso de agua formulado </t>
  </si>
  <si>
    <t>Número de Documentos técnicos que contenga la actualización del índice de uso de agua</t>
  </si>
  <si>
    <t>Una  (1) Resolución de priorización de cuerpos de agua que van hacer acotadas su Rondas Hídricas elaborada y adoptada</t>
  </si>
  <si>
    <t>Número de Documentos técnicos que contenga la priorización de cuerpos de agua que van hacer acotada su ronda</t>
  </si>
  <si>
    <t>Dos (2) documentos que contengan el acotamiento de ronda hídrica de los cuerpos de agua priorizados realizados</t>
  </si>
  <si>
    <t>Número de documentos técnicos  con los acotamiento de ronda hídrica definidas.</t>
  </si>
  <si>
    <t>Cinco (5) Planes de Ordenamiento del Recurso Hídrico de acuerdo a priorización de la CRA formulados</t>
  </si>
  <si>
    <t>Número de Documentos técnicos que contenga Planes de ordenamiento del recurso hídrico formulados</t>
  </si>
  <si>
    <t>Implementar siete (7) Planes de Ordenamiento del recurso hídrico.</t>
  </si>
  <si>
    <t>Número de Planes de ordenamiento del recurso Hídrico Implementados</t>
  </si>
  <si>
    <t xml:space="preserve">Un (1) Equipo de Trabajo fortalecido conformado anualmente  </t>
  </si>
  <si>
    <t>Número de equipo Conformado anualmente</t>
  </si>
  <si>
    <t>Cuatro (4) Consejo de cuencas conformados y activos bajo el marco Normativo 1076 del 2015</t>
  </si>
  <si>
    <t>Número  de Consejos de Cuenca conformados y en actividad</t>
  </si>
  <si>
    <t xml:space="preserve">Un (1) mantenimiento anual a las compuertas Villa Rosa y el Porvenir realizado </t>
  </si>
  <si>
    <t>Número de mantenimiento anual a las compuertas Villa Rosa y el Porvenir</t>
  </si>
  <si>
    <t>Un (1) repoblamientos anual de recuperación de poblaciones naturales de especies nativas asociadas al recurso hidrobiológico realizado (bocachico, lisa y lebranche)</t>
  </si>
  <si>
    <t>Número de Repoblamientos anuales para la recupoeración de especies nativas asociadas al recurso hídrico en los humedales</t>
  </si>
  <si>
    <t>% de usuarios del recurso Hídrico con planes de ahorro y uso eficiente del agua.</t>
  </si>
  <si>
    <t>Cien (100%) de los usuarios del recurso hídrico con seguimiento al cumplimiento de los planes de ahorro y uso eficiente del agua</t>
  </si>
  <si>
    <t>% de usuarios del recurso Hídrico con seguimiento anual</t>
  </si>
  <si>
    <t>Dos (2) proyectos para las zonas priorizadas como zonas abastecedora de recurso Hídrico elaborados e implementados</t>
  </si>
  <si>
    <t>Número de proyectos elaborados e implementados para las zonas priorizadas como zonas abastecedora de recurso Hídrico.</t>
  </si>
  <si>
    <t>Tener inventariado el cien por ciento (100%) de los permisos otorgados por la CRA reportados al Sistema de Información del Recurso Hídrico.</t>
  </si>
  <si>
    <t>% de usuarios reportados en el SIRH, producto del inventario de usuarios registrados en la CRA</t>
  </si>
  <si>
    <t>Un  (1) monitoreo anual de la calidad fisicoquímica, microbiológica e hidrobiológica  a las aguas Continentales.</t>
  </si>
  <si>
    <t>Monitoreo anual de la calidad fisicoquímica, microbiológica e hidrobiológica  a las aguas Continentales del departamento</t>
  </si>
  <si>
    <t>Un (1) monitoreo anual de la calidad fisicoquímica, microbiológica a las aguas Marinas.</t>
  </si>
  <si>
    <t>Monitoreo anual de la calidad fisicoquímica, microbiológica a las aguas Marinas.</t>
  </si>
  <si>
    <t>Un (1) Documento con objetivos de calidad hídrica para los cuerpos de agua del Atlántico</t>
  </si>
  <si>
    <t>Documento con el estado de los cuerpos de agua/objetivos de calidad hídrica en el departamento</t>
  </si>
  <si>
    <t>Seguimiento anual a las metas de carga contaminantes</t>
  </si>
  <si>
    <t>Un (1) Inventario georreferenciado de corregimientos que carecen de saneamiento básico.</t>
  </si>
  <si>
    <t>Inventario georreferenciado de corregimientos que carecen de saneamiento básico en el departamento</t>
  </si>
  <si>
    <t>Un (1) Informe anual de seguimiento a los corregimientos que carecen de saneamiento básico.</t>
  </si>
  <si>
    <t>Informe Técnico anual de seguimiento a los corregimientos que carecen de saneamiento básico.</t>
  </si>
  <si>
    <t>Seguimiento anual a las obras de saneamiento ambiental (Planta de tratamiento de aguas residuales) para verificar el cumplimiento de las actividades priorizadas en los PSMV.</t>
  </si>
  <si>
    <t>Cuatro (4) Municipios con apoyo en la implementación de los Planes de Saneamientos de manejo de vertimientos-PSMV</t>
  </si>
  <si>
    <t>Municipios con reducción de los aportes de  contaminantes puntuales a los cuerpos de agua de acuerdo con la implementación de los PSMV</t>
  </si>
  <si>
    <t xml:space="preserve">Cuatro (4) proyectos del Plan Departamental de Agua con apoyo en la implementación de la Planta de tratamiento de aguas residuales-PTARS. </t>
  </si>
  <si>
    <t>Número de proyectos con apoyo en la implemenatción de PTARS</t>
  </si>
  <si>
    <t>Un (1) documento de identificación de la vulnerabilidad de los ecosistemas claves y la infraestructura de abastecimiento de agua elaborado</t>
  </si>
  <si>
    <t xml:space="preserve">Documento técnico con la identificación de ecosistemas claves e inventario de los riesgos sobre infraestructuras de abastecimiento de agua  </t>
  </si>
  <si>
    <t>Número de proyectos de mitigación y adaptación de gestión del riesgo asociado a recurso Hídrico</t>
  </si>
  <si>
    <t>Construcción y canalización de 796 M/L del arroyo El Salao en el municipio de Soledad</t>
  </si>
  <si>
    <t>Metros lineales construidos y canalizados para la recuperación paisajística y ambiental del arroyo</t>
  </si>
  <si>
    <t>Un (1) Informe anual de seguimiento a las Condiciones ambientales del Arroyo Salao</t>
  </si>
  <si>
    <t xml:space="preserve">Documento Técnico de Seguimiento Anual de la recuperación paisajística y ambiental del arroyo </t>
  </si>
  <si>
    <t xml:space="preserve">Un (1) Informe anual de seguimiento a las Obras de canalización de los Arroyos del Distrito de Barranquilla. </t>
  </si>
  <si>
    <t xml:space="preserve">Informe Técnico con el seguimiento  a las obras de canalización de  los arroyos del Distrito de Barranquilla </t>
  </si>
  <si>
    <t>Dos (2) POMCA adoptados bajo Decreto del 1076 del 2015.</t>
  </si>
  <si>
    <t>1.2.2.5. Realizar seguimiento de las metas de Carga Contaminantes para el periodo 2020-2023.</t>
  </si>
  <si>
    <t>Informe anual de Seguimiento a las obras de saneamiento ambiental (Planta de tratamiento de aguas residuales-PTARS) para verificar el cumplimiento de las actividades priorizadas en los PSMV.</t>
  </si>
  <si>
    <t>Número de intervenciones para la Recuperación ambiental de los humedales asociados a la Cuenca del Canal del Dique</t>
  </si>
  <si>
    <t>Cuatro (4) Intervenciones para la Recuperación ambiental de los humedales asociados a la Cuenca del Canal del Dique.</t>
  </si>
  <si>
    <t xml:space="preserve">Dos (2) proyectos de Mitigación y adaptación de gestión del riesgo asociado a recurso Hídrico diseñados e implementados </t>
  </si>
  <si>
    <t>Número de intervenciones para la Recuperación ambiental de los humedales asociados a la vertiente occidental del Rio Magdalena</t>
  </si>
  <si>
    <t>Número de intervenciones  para la Recuperación ambiental de la cuenca de  Mallorquín</t>
  </si>
  <si>
    <t>Cuatro  (4) Intervenciones para la Recuperación ambiental de los humedales asociados a la vertiente occidental del Rio Magdalena implementada</t>
  </si>
  <si>
    <t>Cuatro  (4) Intervenciones para la Recuperación ambiental de la cuenca de  Mallorquín implementada</t>
  </si>
  <si>
    <t>1.1.3.2.  Realizar intervenciones para la Recuperación Ambiental de los Humedales asociados a la Cuenca del Canal del Dique (Hidrodinámica del Embalse El Guajaro y los afluentes del ecosistema).</t>
  </si>
  <si>
    <t>1.1.3.3.  Realizar intervenciones en los Humedales asociados a la vertiente occidental del Rio Magdalena. (Ciénagas de Malambo, Sabanagrande, Santo Tomás y Palmar de Varela).</t>
  </si>
  <si>
    <t xml:space="preserve">1.1.3.4.  Realizar intervenciones para la Recuperación ambiental de la Cuenca de la Ciénaga de Mallorquín (Cienaga de Mallorquin y Cienaga Rincon o Lago El Cisne). </t>
  </si>
  <si>
    <t>PLAN OPERATIVO 2020 - 2023</t>
  </si>
  <si>
    <t xml:space="preserve">1. LÍNEA ESTRATÉGICA EN SOSTENIBILIDAD HÍDRICA </t>
  </si>
  <si>
    <t>PROGRAMA 1.1. PLANIFICACION, ADMINISTRACION Y GESTION DEL RECURSO HIDRICO PARA LA PROTECCION DE LOS ECOSISTEMAS</t>
  </si>
  <si>
    <t xml:space="preserve">OBJETIVO DEL PROGRAMA 1.1:  Implementar la ordenación de las cuencas hidrográficas, entendida como la planeación del uso regulado del suelo, de las aguas, de la flora y la fauna; incluye además, el registro de usuarios y la reglamentación de las aguas, entendida como su mejor distribución en cada corriente y cuerpo de agua, disminuyendo los conflictos y teniendo en cuenta los usos actuales y las necesidades futuras. </t>
  </si>
  <si>
    <t>LINEA BASE</t>
  </si>
  <si>
    <t>El Departamento cuenta con 4 cuencas hidrográficas, de las cuales: 1. Cuenca de la Ciénaga de Mallorquín se encuentra adoptada bajo el nuevo marco normativo. 2. Cuenca Canal del Dique se encuentra formulado pero no ha sido adoptado bajo el nuevo marco normativo, sin embargo cuenta con una adopción del año 2007. 3. Cuenca de la vertiente oriental del Rio Magdalena, se encuentra formulado, falta adopción. 4. Cuenca Mar Caribe, no se encontrar formulado.</t>
  </si>
  <si>
    <t>El departamento del Atlántico cuenta con un (1) humedal (Mallorquín) que hace parte del SITIO RAMSAR SISTEMA DELTA ESTUARINO CIENAGA GRANDE DE SANTA MARTA que incluye el borde de la vertiente occidental del Rio Magdalena desde el municipio de Soledad hasta Ponedera pero sin incluir los humedales, al cual se le deben realizar el Plan de Manejo de Humedales. Actualmente esta ciénaga no cuenta con un Plan de Manejo de Humedal elaborado.</t>
  </si>
  <si>
    <t>De acuerdo a la evaluación de los criterios del Decreto 1640 de 2012, las inversiones de la Corporación en Planes de Manejo Ambiental de Acuíferos a escala 1:25.000 deben hacerse de la siguiente manera: Corto Plazo: 1. Sistema acuífero de Sabanalarga - Tubará; 2. Sistema acuífero del río Magdalena. Mediano Plazo: 3. Sistema acuífero Barranquilla - Puerto Colombia; Largo Plazo: 4.Sistemas secundarios</t>
  </si>
  <si>
    <t>Los cuerpos de agua del departamento cuentan con un estudio del índice de uso del agua elaborado en el año 2013, sin embargo se requiere actualizar de acuerdo a la demanda y oferta actual del recurso Hídrico, así como los usos que se realizan por las diferentes actividades económica del departamento.</t>
  </si>
  <si>
    <t>En el departamento se cuenta con 17 cuerpos de agua priorizados a los cuales se le requiere realizar el acotamiento de su Rondas Hídrica. Hasta la fecha existen cinco (5) cuerpos de agua con definición de Ronda Hídrica (Ciénaga de Luruaco, Ciénaga de Tocagua, Ciénaga de Mallorquín, Embalse del Guájaro, Lago el Cisne).</t>
  </si>
  <si>
    <t>En el departamento se cuenta con 17 cuerpos de agua priorizados que se le requiere realizar Plan de ordenamiento del recurso hídrico, actualmente se cuentan con estos planes el Embalse del Guájaro, la ciénaga de  Luruaco y la ciénaga de Mallorquín.</t>
  </si>
  <si>
    <t xml:space="preserve">0 - No Línea Base </t>
  </si>
  <si>
    <t>Para el desarrollo de las actividades de planificación y administración del recurso hídrico se requiere motivar la participación de todos los sectores para manejar o resolver los conflictos que surjan en torno a su uso, una de las estrategia establecida por la Norma son la conformación de los consejos de cuenca. En el departamento se han conformado tres (3) consejos de cuencas (Canal del dique, Rio Magdalena y Ciénaga de Mallorquín), quedando por conformar el consejo de la Cuenca del Mar Caribe.</t>
  </si>
  <si>
    <t>El Embalse del Guájaro cuenta con dos estructuras de regulación que lo conectan al Canal del Dique y que regulan la hidrodinámica del humedal, la infraestructura corresponde a un sistema de compuertas ubicadas en el municipio de Manatí (El Porvenir) y en el municipio de Repelón (Villa Rosa), esta infraestructura es manejada desde el año 2000 por la CRA.</t>
  </si>
  <si>
    <t>En el año 2010 el sur del departamento del Atlántico se vio afectado por la inundación de aproximadamente 400 Ha, los humedales asociados al canal del dique actuaron como filtro y ayudaron a evacuar las aguas y de esta manera mitigar las inundaciones, sin embargo gran cantidad de sedimento quedo atrapado en estos cuerpos de agua, razón por la cual la CRA ha venido trabajando en la recuperación de la hidrodinámica de estos humedales como son el Embalse El Guájaro y la ciénaga de Luruaco.</t>
  </si>
  <si>
    <t>El Río Magdalena transporta aproximadamente 690 Ton/Km2/Año y teniendo en cuenca que el departamento se encuentra en la desembocadura del Río, todo este sedimento se deposita en los caños y canales de comunicación con las ciénagas, lo que ocasiona que constantemente estos se cierren y se pierda esta importante comunicación de la que dependen los humedales de la vertiente occidental del Rio. De igual manera se cuenta con el proyecto de Regulación de las Ciénagas de Sabanagrande, Santo Tomas y Palmar de Varela el cual se requiere continuar ejecutando.</t>
  </si>
  <si>
    <t>La CRA ha venido efectuando esfuerzos significativos en la restauración de la cuenca, lo que ha permitido garantizar a través de obras de infraestructura, el intercambio permanente de agua dulce y salada que garantizan no solo la oxigenación del cuerpo de agua, sino además la permanencia de los valores ambientales y de la productividad de esta importante ciénaga del departamento, sin embargo requiere continuar realizando acciones, al igual que continuar interviniendo en la Ciénaga Rincón o lago el Cisne que también ha sido afectada por los aportes de los vertimientos de agua residuales y de residuos sólidos que se producen en la cuenca.</t>
  </si>
  <si>
    <t>La población de pescadores en el departamento del Atlántico cada día es más alta y con la finalidad de garantizar la salud de las poblaciones naturales, la CRA viene adelantando siembras de especies nativas en los diferentes cuerpos de agua del departamento.</t>
  </si>
  <si>
    <t>PROGRAMA 1.2. CARACTERIZACION, CUANTIFICACION Y RECUPERACION DEL RECURSO AGUA COMO ARTICULADOR DE LOS BIENES Y SERVICIOS AMBIENTALES</t>
  </si>
  <si>
    <t>OBJETIVO DEL PROGRAMA 1.2:  El entendimiento de cómo funcionan y cómo se relacionan los ecosistemas y el ciclo hidrológico del cual depende la oferta hídrica del departamento del Atlántico, para con base en ello cuantificar la cantidad de agua disponible para los diferentes usos, incluida el agua requerida para el mantenimiento de los ecosistemas y los servicios que estos prestan.</t>
  </si>
  <si>
    <t>En el 2019 se registraron en el departamento 317 usuarios del recurso Hídrico, de los cuales 88 usuarios han presentado estos programa de PUEAA. Se han aprobados  y realizado seguimientos a 41 de los planes.</t>
  </si>
  <si>
    <t>La Corporación Autónoma regional del Atlántico definido las áreas priorizadas para el desarrollo de proyectos  en zonas abastecedora de recursos hídrico, categorizándolas de acuerdo prioridades altas, medias y bajas,  en prioridad alta se definieron ocho áreas: 1. Cabeceras Microcuenca Arroyo Grande y Megua. 2. Microcuenca Arroyo el Limón. 3. Microcuenca Arroyo María Jacinta. 4. Microcuenca Caimán y parte alta del arroyo caja. 5. Microcuenca del arroyo Cien Pesos. 6. Área de amortiguación procesos geológicos arroyo Pringamoza. 7. Área amortiguación fenómenos hidro-meteorológicos ciénagas soledad.  8. área amortiguación.</t>
  </si>
  <si>
    <t>En cumplimiento con las disposiciones de la Política Nacional para la Gestión Integral del Recurso Hídrico - PNGIRH,  se ha venido conceptualizando el Sistema de Información del Recurso Hídrico -SIRH.  En la CRA se realiza desde el año 2014 el cargue de información y registro de usuario al SIRH. En la Plataforma del SIRH se encuentra hasta 2019 reportados 250 usuarios.</t>
  </si>
  <si>
    <t xml:space="preserve">De acuerdo a lo establecido en la Política Nacional de Gestión Integral del Recurso Hídrico (OBJETIVO No 3. CALIDAD), la CRA desde el año 2009 viene realizando los monitoreos fisicoquímicos, microbiológicos e hidrobiológicos de los cuerpos de agua del departamento del Atlántico bajo la metodología y los criterios establecidos en la norma y a través de laboratorios acreditados para tal fin. </t>
  </si>
  <si>
    <t>En relación a la calidad de las aguas Marinas, el Departamento del Atlántico cuenta con diagnósticos y evaluación de las aguas marinas y costeras desde el 2001, a través de la estrategia de cooperación Interinstitucional entre el INVEMAR y las Autoridades Ambientales Costeras - REDCAM.</t>
  </si>
  <si>
    <t>El Decreto 2667 de 2012 el cual reglamentan las tasas retributivas por la utilización directa del agua como receptor de vertimiento puntual, estipula que cada cinco años se establezca una meta global de reducción de la carga contaminante para cada cuerpo de agua o tramo del mismo. La CRA estableció metas de carga contaminante para el periodo 2014 - 2018 mediante Acuerdo 010 de 2014, actualmente se culmina el proceso de establecimiento de nuevas metas de carga para el periodo 2019-2023.</t>
  </si>
  <si>
    <t>En el departamento del atlántico cuenta con 31 corregimientos, hasta la fecha no se ha realizado el inventario del estado de saneamiento Básico, ni se cuenta con seguimiento por parte de la CRA</t>
  </si>
  <si>
    <t>La CRA realiza control, seguimiento y evaluación a los sistema de tratamiento de las aguas residuales, como estrategia de minimización de la contaminación del recurso hídrico, mediante acciones preventivas y correctivas.</t>
  </si>
  <si>
    <t xml:space="preserve">La CRA en los últimos ocho (8) años ha apoyado en la implementación de los PSMV, en los Municipios de Suan, Manatí, Luruaco, Campo de la Cruz, Candelaria, Repelón;  sin embargo se requiere continuar con el apoyando a los Municipios del Departamento. </t>
  </si>
  <si>
    <t>La Corporacion continuara contribuyendo en la implementacion del Plan Departamenta de Agua - PDA, brindando su apoyo a traves de aportes económicos y/o gestion administrativa.</t>
  </si>
  <si>
    <t>PROGRAMA 1.3.  GESTION INTEGRAL DE LOS RIESGOS ASOCIADOS AL RECURSO HIDRICO</t>
  </si>
  <si>
    <t>OBJETIVO DEL PROGRAMA 1.3:  Mejorar el conocimiento acerca de las causas y efectos de los principales riesgos que afectan la oferta y la disponibilidad del recurso hídrico, así mismo incluir la gestión del riesgo en la formulación e implementación de los principales instrumentos de planeación del recurso hídrico, con el propósito de fortalecer las capacidades en el tema, de las instituciones encargadas de la planificación ambiental y territorial a nivel regional y local.</t>
  </si>
  <si>
    <t xml:space="preserve">En la Política del recurso Hídrico se establece como una acción importante la generación de conocimiento sobre los riesgo que afectan la oferta o disponibilidad hídrica, por lo que es importante identificar en el departamento cuales son las infraestructuras de abastecimiento de agua que presentan riesgo al igual que caracterizar la vulnerabilidad de los ecosistemas. </t>
  </si>
  <si>
    <t>La CRA ha venidos trabajando en la recuperación de las interconexiones de los canales y caños con los cuerpos de agua principales con el objetivo de mitigar los efectos de las inundaciones en los Municipios del Departamento del Atlántico.</t>
  </si>
  <si>
    <t>La Corporación viene apoyando al Distrito de Barranquilla con recursos económicos para la ejecución del proyecto  de canalización de los siete (7 ) arroyos mas peligrosos de la Ciudad de Barranquilla.</t>
  </si>
  <si>
    <t>METAS FÍSICAS</t>
  </si>
  <si>
    <t>RECURSOS</t>
  </si>
  <si>
    <t>2.1.1. DESARROLLO FORESTAL SOSTENIBLE</t>
  </si>
  <si>
    <t>2.1.1.1 Implementar el Plan de Acción Regional de Lucha contra la Desertificación y la Sequia que  contribuya a la restauración de ecosistemas en zonas secas</t>
  </si>
  <si>
    <t>150 Hectareas de ecosistemas en zonas secas en restauración ecologica, rehabilitación y recuperación comunitaria en los municipios con alto porcentaje de desertificación y sequia y alto porcentaje de área con acciones de restauración (Ponedera, Sabanalarga,, Repelón - CRA y 4D, 2018 e IDEAM, 2010)</t>
  </si>
  <si>
    <t xml:space="preserve">Número de hectáreas en restauración, rehabilitación y reforestación
</t>
  </si>
  <si>
    <t>2.1.1.2 Producir 150.000 plantulas, adecuar el sitio y fortalecer técnica y ambientalmente la producción de plantulas en los viveros  de la CRA con fines de restauración y recuperación de suelos.</t>
  </si>
  <si>
    <t xml:space="preserve">150.000 plántulas  de maderables y frutales. </t>
  </si>
  <si>
    <t xml:space="preserve">Número de Plantulas de maderables y frutales  producidas
</t>
  </si>
  <si>
    <t xml:space="preserve">2.1.1.3 Implementar un programa de deforestación evitada que incluya al menos las siguientes lineas de acción: articulación con sectores o entes territoriales para incentivar modelos agroambientales, alternativas de eficiencia energetica en hogares y restaurantes y educación ambiental para disminuir la extracción de leña y carbon vegetal </t>
  </si>
  <si>
    <t>4  sectores y/o Municipios, en las cuencas que concentran la mayor tasa de deforestación, implementando estrategias para incentivar modelos agroambientales y alternativas de eficiencia energetica (Ponedera, Manati, Piojó y Tubará).</t>
  </si>
  <si>
    <t xml:space="preserve">Número de Municipios y/o  sectores con estrategias de reconversión hacia sistemas sostenibles de producción implementados
</t>
  </si>
  <si>
    <t>2.1.1.4. Ejecutar un programa comunitario de medidas de adoptación al cambio climático basadas en la conservación de los ecosistemas estrategicos (bosque seco y manglar) y enfocadas a la reconverción hacia sistemas sostenibles de producción</t>
  </si>
  <si>
    <t>Implementar dos (2) de medidas de adaptación al cambio climatico basadas en la conservación de ecosistemas y enfocadas a la reconversión hacia sistemas sostenibles de producción en los Municipios de Santa Lucia, Candelaria  y Juan de Acosta.</t>
  </si>
  <si>
    <t>Número de Medidas de adaptación al cambio climático implementadas</t>
  </si>
  <si>
    <t xml:space="preserve">2.1.1.5 Implementar un programa de conservación de suelos y promoción de sistemas sostenibles de producción </t>
  </si>
  <si>
    <t>100 Hectareas de suelos degradaddos en recuperación o rehabilitación bajo sistemas sostenibles de conservación en el sur del Atlántico: Manati, Suan y Campo de la Cruz (municipios con mayor area de degradación de suelos por erosión servera y moderada, IDEAM, 2011)</t>
  </si>
  <si>
    <t>Número de Hectáreas  de suelos degradados en recuperación o rehabilitación</t>
  </si>
  <si>
    <t>2.1.2. GESTIÓN DE ESPECIES</t>
  </si>
  <si>
    <t>2.1.2.1.Realizar el diagnóstico de las especies invasoras del departamento y diseñar una estrategia regional para el control de especies invasoras, exóticas y trasplantadas</t>
  </si>
  <si>
    <t>Un (1) Documento que presente el diagnóstico de las especies invasoras del departamento incluyendo el diseñó una estrategia regional para el control de especies invasoras, exóticas y trasplantadas</t>
  </si>
  <si>
    <t>Número de Documentos Diagnóstico realizados</t>
  </si>
  <si>
    <t>2.1.2.2. Implementar medidas de prevención, control y manejo de las principales especies invasoras del departamento</t>
  </si>
  <si>
    <t xml:space="preserve">Seis (6) especies invasoras con medidas de prevención, control y manejo en ejecución </t>
  </si>
  <si>
    <t>Número de especies invasoras con medidas de prevención, control y manejo en ejecución</t>
  </si>
  <si>
    <t>2.1.2.3. Implementar proyectos comunitarios  para la conservación y uso sostenible de especies amenazadas priorizadas para el departamento del Atlántico.</t>
  </si>
  <si>
    <t>Implemetar cuatro (4) proyectos comunitarios de conservación y uso sostenbible de especies priorizadas para el departamento en los municipios de Baranoa, Ponedera, Galapa y Palmar de Varela</t>
  </si>
  <si>
    <t xml:space="preserve">Número de Proyectos comunitarios implementados </t>
  </si>
  <si>
    <t>2.1.2.4. Actualizar el inventario de Fauna y Flora Silvestre del Departamento del Atlántico</t>
  </si>
  <si>
    <t>Un (1) inventario de Fauna y Flora Silvestre actualizado</t>
  </si>
  <si>
    <t>Número de Inventarios realizados</t>
  </si>
  <si>
    <t>2.1.2.5. Diseñar  y ejecutar acciones de conservación y manejo para 6 especies amanezadas</t>
  </si>
  <si>
    <t xml:space="preserve"> 6 medidas de conservación y manejo en ejecución para especies amenazdas  con especial enfasis en siete (7) municipios del departamento:  Sabanagrande, Sabanlarga, Palmar de Varela, Suan, Campo de la Cruz, Galapa y Manati.</t>
  </si>
  <si>
    <t>Número de Municipios intervenidos para las 6 medidas de conservaciòn de especies amanazadas</t>
  </si>
  <si>
    <t>2.2.1. ORDENACIÓN Y MANEJO DE LA UNIDAD AMBIENTAL COSTERA</t>
  </si>
  <si>
    <t>2.2.1.1. Adoptar e implementar el Plan de Ordenación y Manejo-POMIUAC  de la Unidad Ambiental Costera-UAC del Rio Magdalena</t>
  </si>
  <si>
    <t>Adoptar el POMIUAC, según lo establecido por la Comisión Conjunta de la  UAC, y a su vez desarrollar tres acciones de manejo de la Unidad Ambiental Costera.</t>
  </si>
  <si>
    <t>Número de acciones de manejo de la Unidad Ambiental Costera</t>
  </si>
  <si>
    <t>2.2.1.2. Adelantar e implentar acciones encaminadas a impulsar el ecoturismo sostenible en zonas de la franja costera del departamento del Atlántico.</t>
  </si>
  <si>
    <t>Cuatro (4) Playas con estrategia de manejo sostenible (Municipios de Puerto Colombia, Tubará, Piojó y Juan de Acosta)</t>
  </si>
  <si>
    <t>Número de playas con estrategias de manejo sostenible implementadas</t>
  </si>
  <si>
    <t>2.2.2. MITIGACIÓN DE RIESGO COSTEROS</t>
  </si>
  <si>
    <t>2.2.2.1. Definir e implementar acciones para controlar y mitigar el estado de la Erosión Costera en el Departamento del Atlàntico.</t>
  </si>
  <si>
    <t>Desarrollar tres (3) acciones para controlar y mitigar el estado de la erosión costera en el departamento del Atlántico.
Al menos 3 acciones para evaluar, controlar y mitigar el estado de la erosión costera son implementadas</t>
  </si>
  <si>
    <t xml:space="preserve">Número de Acciones Implementadas </t>
  </si>
  <si>
    <t>2.2.3. CONSERVACIÓN DE ECOSISTEMAS MARINOS Y COSTEROS</t>
  </si>
  <si>
    <t>2.2.3.1. Diseñar  y ejecutar un  programa educativo  dirigido a  la conservación de la Biodiversidad Marino-Costera del departamento del Atlántico, con enfasis en el cumplimiento de las leyes y orientado a controlar la destrucción de barreras naturales de protección de las costas, tales como manglares, arrecifes coralinos, islas de barrera y otras características geomorfológicas de protección.</t>
  </si>
  <si>
    <t xml:space="preserve">Cuatro (4)  Programas de educación ejecutados en los municipios de: Puerto Colombia, Juan de Acosta, Tubará y Piojó </t>
  </si>
  <si>
    <t>Número de programas de Educativos dirigidos a la Conservación de la Biodiversidad Marino-Costera ejecutados</t>
  </si>
  <si>
    <t>2.2.3.2. Establecer un  Programa de  Control y Monitoreo de la Unidad Ambiental Costera</t>
  </si>
  <si>
    <t>Operatividad de las estaciones de monitoreo, con el fin de obtener datos sobr el estado de las agua marinos costeras, encaminada a su conservación y protección, así mismo como apoyo a la gestión del riesgo de la zona.</t>
  </si>
  <si>
    <t xml:space="preserve">Número de mantenimientos realizados a la Red de Monitoreo formulada, implementada y con seguimiento 
</t>
  </si>
  <si>
    <t>2.3.1. ÁREAS PROTEGIDAS</t>
  </si>
  <si>
    <t xml:space="preserve">2.3.1.1. Actualizar y ejecutar los  Planes de Manejo Ambiental de las Áreas Protegidas del Departamento </t>
  </si>
  <si>
    <t>Tres (3) Planes de Manejo Ambiental actualizados para PNR Los Rosales, PMA DRMI Luriza Y PMA RFP  El Palomar</t>
  </si>
  <si>
    <t xml:space="preserve">Número de Planes de Manejo Actualizados </t>
  </si>
  <si>
    <t xml:space="preserve">2.3.1.2. Establecer acciones para promover la conservación efectiva y el cumplimiento del plan de manejo de las áreas protegidas declaradas. </t>
  </si>
  <si>
    <t>Desarrollar tres (3) acciones en los municipios con presencia de las áreas protegidas para facilitar la implementación de los planes de manejo y promover su conservación</t>
  </si>
  <si>
    <t>Nùmero de Acciones realizadas en el cumplimiento de los planes de manejo de las áreas protegidas</t>
  </si>
  <si>
    <t xml:space="preserve">2.3.1.3. Implementar proyectos de restauraciòn  y conectividad del  Bosque Seco enmarcadas en el SIRAP, SIDAP, SILAP, en el Atlántico.  </t>
  </si>
  <si>
    <t>Doscientas (200) Hectáreas en proceso de restauración para mejorar la conservación y conectividad de las áreas protegidas</t>
  </si>
  <si>
    <t>Número de hectáreas en proceso de restauración para  conservación de áreas protegidas</t>
  </si>
  <si>
    <t xml:space="preserve">2.3.1.4. Adquirir predios privados localizados al interior de las Áreas protegidas </t>
  </si>
  <si>
    <t>Cien( 100) Hectáreas adquiridas por la CRA al interior de las áreas protegidas</t>
  </si>
  <si>
    <t xml:space="preserve">Números de hectáreas adquiridas al interior de las áreas protegidas  </t>
  </si>
  <si>
    <t>2.3.1.5. Declarar nuevas Áreas Protegidas en el Departamento con registro ante el RUNAP</t>
  </si>
  <si>
    <t xml:space="preserve">Declarar mil quinientas (1500) hectáreas como nuevas áreas protegidas en el Atlántico y registrarlas en el RUNAP </t>
  </si>
  <si>
    <t>Número de hectáreas protegidas regionales declaradas, homologadas o recategorizadas, inscritas en el RUNAP</t>
  </si>
  <si>
    <t xml:space="preserve">2.3.1.6. Formular y ejecutar Programas de asistencia técnica para la implementación de estrategias educativo ambientales y de participación encaminadas a la conservación de las áreas protegidas declaradas en el departamento del Atlántico. </t>
  </si>
  <si>
    <t>Cuatro (4) programas  de asistencia técnica educativo-ambiental formulados y ejecutados en comundiades de: Piojó, Luruaco, Usiacurí y Repelón</t>
  </si>
  <si>
    <t>Número de programas formulados y ejecutados en la conservación de las áreas protegidas</t>
  </si>
  <si>
    <t>2.3.1.7. Formular e implementar activiades de protección y recuperación de las zonas de acuiferos ubicadas en las áreas protegidas, para prevenir y mitigar el impacto negativo en en el recurso hídrico</t>
  </si>
  <si>
    <t>Cuatro (4) fuentes hdricas intervenidas para su adecuación y buen manejo ubicadas en los municipios (Piojó, Repelón, Luruaco y Usiacurí), acorde con las acciones planteadas en los planes de manejo</t>
  </si>
  <si>
    <t xml:space="preserve"> Número de fuentes hídricas intervenidas </t>
  </si>
  <si>
    <t>2.3.1.8. Desarrollar estrategias de participación efectiva dirigidas a  los propietarios de predios privados y comunidades de las áreas protegidas enfocadas a la conservación y a la implementación de sistemas productivos sostenibles como medida de adaptación al cambio climático</t>
  </si>
  <si>
    <t>Desarrollar cuatro (4)  estrategias dirigidas a los propietarios de predios ubicados en las áreas protegidas (Luruaco, Piojó, Repelón y Usiacurí)</t>
  </si>
  <si>
    <t xml:space="preserve">Número de Estrategias desarrolladas </t>
  </si>
  <si>
    <t>2.3.1.9. Formular e implementar  proyectos Ecoturísticos  de acuerdo con los lineamientos establecidos por la Unidad Administrativa de Parques Nacionales de Colombia (UASPNN), como alternativa sostenible en las áreas protegidas y sus zonas aledañas</t>
  </si>
  <si>
    <t>Dos (2) Proyectos Ecoturísticos formulados e implementados como alternativa sostenible en las áreas protegidas y sus zonas aledañas</t>
  </si>
  <si>
    <t xml:space="preserve">Número de proyectos formulados e implemetados </t>
  </si>
  <si>
    <t>2.3.1.10. Desarrollar  e implementar estudios técnicos que definan la capacidad de carga para el control de ingreso e impactos ambientales generados por los visitantes de las áreas protegidas en el Atlántico</t>
  </si>
  <si>
    <t>Dos  (2) estudios y sus acciones implementadas para amortiguar o evitar el impacto causado por sus visitantes, en el área protegida DRMI Banco Totumo Bijibana y DRMI Palmar del Tití</t>
  </si>
  <si>
    <t xml:space="preserve">Número de estudios realizados </t>
  </si>
  <si>
    <t>2.3.1.11. Gestión del riesgo de desastre por incendio de cobertura vegetal en áreas declaradas como áreas protegidas.</t>
  </si>
  <si>
    <t>Implementar  (4)  protocolos para la atención de incendios en cobertura vegetal en áreas protegidas del departamento.</t>
  </si>
  <si>
    <t>Número de protocolos implementados</t>
  </si>
  <si>
    <t>2.3.2. NEGOCIOS VERDES</t>
  </si>
  <si>
    <t>2.3.2.1. Actualizar  la  ventanilla nodo de negocios verdes creada para el departamento del Atlántico.</t>
  </si>
  <si>
    <t xml:space="preserve">Actualización de la Ventanilla Nodo de Negocios Verdes </t>
  </si>
  <si>
    <t>Nùmero de ventanillas actualizada</t>
  </si>
  <si>
    <t>2.3.2.2.  Diseñar la Asistencia técnica que permita la consolidación, fortalecimiento  de los Negocios Verdes en el Atlántico</t>
  </si>
  <si>
    <t>Consolidar Sesenta y un (61) negocios verdes en el departamento</t>
  </si>
  <si>
    <t xml:space="preserve">Nùmero de negocios verdes consolidados </t>
  </si>
  <si>
    <t>2.3.2.3. Desarrollar Ferias para la promoción, divulgaciòn y realización de Negocios Verdes en el departamento del Atlántico.</t>
  </si>
  <si>
    <t xml:space="preserve">Llevar a cabo dos (2) ferias de Mercados Verdes </t>
  </si>
  <si>
    <t xml:space="preserve">Número de Ferias realizadas </t>
  </si>
  <si>
    <t xml:space="preserve">2.3.2.4. Celebrar Convenios de Cooperación o alianzas con el sector público o privado nacional o internacional que permita fortalecer la oferta de asitencia técnica y de marketing de los Negocios Verdes existentes en el departamento del Atlántico. </t>
  </si>
  <si>
    <t>Dos (02) convenios que fortalezcan la asistencia técnica en Marketing</t>
  </si>
  <si>
    <t xml:space="preserve">Nùmero de convenios establecidos </t>
  </si>
  <si>
    <t>2.3.3. BOLSA VERDE ATLÁNTICO</t>
  </si>
  <si>
    <t>2.3.3.1. Estructurar e implementar la primera fase del Programa Regional de compensaciones ambientales agrupadas denominado Bolsa Verde Atlántico, con el objetivo de preservar y restaurar las áreas prioritarias de conservación de la biodiversidad del Atlántico</t>
  </si>
  <si>
    <t>Estructurar e implementar el Programa Bolsa Verde en los municipios de Tubará y/o Baranoa bajo diferentes instrumentos como declaratoria de áreas protegidas públicas y acuerdos de conservación - producción</t>
  </si>
  <si>
    <t>Seguimiento anual a la implementación del Programa Bolsa Verde</t>
  </si>
  <si>
    <t>3.1.1. FORTALECIMIENTO DE LOS COMITES INTERINSTITUCIONALES DE EDUCACIÓN AMBIENTAL-CIDEA</t>
  </si>
  <si>
    <t>3.1.1.1.  Brindar asistencia técnica a los CIDEA municipales para apoyar la formulación del Plan Municipal de Educación Ambiental PMEA</t>
  </si>
  <si>
    <t xml:space="preserve">22 PMEA formulados </t>
  </si>
  <si>
    <t>Número de PMEA formulados</t>
  </si>
  <si>
    <t>3.1.1.3.  Apoyar la realización de acciones coordinadas y aprobadas por el comité técnico del CIDEA Departamental.</t>
  </si>
  <si>
    <t xml:space="preserve">Apoyar cuatro (4) acciones del CIDEA Departamental. </t>
  </si>
  <si>
    <t>Número de acciones apoyadas del CIDEA departamental.</t>
  </si>
  <si>
    <t>3.1.2. INCLUSIÓN DEL TEMA AMBIENTAL EN LA EDUCACIÓN FORMAL</t>
  </si>
  <si>
    <t>3.1.2.2.  Impulsar la conformación y/o operatividad de Semilleros de Investigación, Grupos Ecológicos o Clubes de Ciencia y dinamizadores ambientales de los municipios del departamento.</t>
  </si>
  <si>
    <t>Fortalecer cincuenta (50) Semilleros de Investigación, Grupos Ecológicos o Clubes de Ciencia y dinamizadores ambientales en los municipios del departamento.</t>
  </si>
  <si>
    <t>Número de Semilleros de Investigación, Grupos Ecológicos o Clubes de Ciencia y dinamizadores ambientales</t>
  </si>
  <si>
    <t>3.1.2.3.  Establecer alianzas estratégicas con Instituciones de Educación Superior para apoyar la realización de acciones que promuevan la dimensión ambiental.</t>
  </si>
  <si>
    <t>Una (1) publicación con los resultados de la investigación</t>
  </si>
  <si>
    <t>Número publicaciones del estado del arte de la educación ambiental</t>
  </si>
  <si>
    <t>3.1.3. INCLUSIÓN DEL TEMA AMBIENTAL EN LA EDUCACIÓN NO FORMAL.</t>
  </si>
  <si>
    <t>3.1.3.1. Brindar apoyo y acompañamiento a los PROCEDA como motivadores de cultura ambiental ciudadana y promotores de la gestión y la resolución de los conflictos socioambientales a nivel local.</t>
  </si>
  <si>
    <t>Apoyar y/o implementar treinta y tres (33) Proyectos Ciudadanos de Educación Ambiental en el departamento.</t>
  </si>
  <si>
    <t>Número de PROCEDA apoyados y/o implementados.</t>
  </si>
  <si>
    <t>3.1.4. IMPULSO DE LAS ESTRATEGIAS EDUCATIVAS PARA LA CONSTRUCCIÓN DE UNA CULTURA DE PREVENCIÓN Y GESTIÓN DEL RIESGO.</t>
  </si>
  <si>
    <t>3.1.4.1.  Posicionar el tema de la prevención y gestión del riesgo del desastre desde una visión educativa integradora en los Consejos Municipales de Gestión del Riesgo-CMGR de los municipios del Atlántico</t>
  </si>
  <si>
    <t>Apoyar en la implementación de siete (7) proyectos sobre gestión del riesgo propuestos por los CMGR</t>
  </si>
  <si>
    <t>Número de proyectos implementados.</t>
  </si>
  <si>
    <t>3.1.4.2.  Apoyar a las Instituciones Educativas para la formulación y/o actualización de los Planes Escolares de Gestión del Riesgo-PEGR.</t>
  </si>
  <si>
    <t>Número de instituciones educativas apoyadas.</t>
  </si>
  <si>
    <t>3.2.1. ESCUELA DE CAPACITACIÓN AMBIENTAL</t>
  </si>
  <si>
    <t>3.2.1.1.  Brindar el servicio de talleres de educación en temas ambientales relacionados a: Conservación de la biodiversidad, servicios ecosistémicos, manejo y uso sostenible de los ecosistemas marino-costeros, gestión del cambio climático, contaminación de suelo, agua y aire, gestión integral de residuos y Economía Circular, contaminación con metales pesados (mercurio), salud ambiental (COTSA), normatividad ambiental.</t>
  </si>
  <si>
    <t>100% de talleres de capacitación realizados relacionados con temas ambientales solicitados en el departamento.</t>
  </si>
  <si>
    <t>Porcentajes de talleres de capacitación realizados.</t>
  </si>
  <si>
    <t>3.2.2 ORGANIZACIONES SOCIALES AL SERVICIO DEL SEGUIMIENTO Y PROTECCIÓN DEL AMBIENTE</t>
  </si>
  <si>
    <t>3.2.2.1.  Apoyar las iniciativas de las ONG´s ambientalistas que coadyuve a gestión ambiental de la Corporación CRA en los municipios del Departamento.</t>
  </si>
  <si>
    <t>Número de proyectos educativo ambientales implementados</t>
  </si>
  <si>
    <t>Apoyar cuatro (4) eventos y/o ferias ambientales dirigidas a las ONG ambientalistas del Departamento.</t>
  </si>
  <si>
    <t>Número de eventos y/o ferias realizados.</t>
  </si>
  <si>
    <t>Número de proyectos productivos implementados</t>
  </si>
  <si>
    <t>3.2.3. COMUNICANDO Y DIFUNDIENDO EL CONOCIMIENTO AMBIENTAL SOBRE EL DEPARTAMENTO DEL ATLÁNTICO</t>
  </si>
  <si>
    <t xml:space="preserve">3.2.3.1.  Optimizar el servicio de divulgación de la información que genera la Corporación sobre las iniciativas en las temáticas de educación ambiental y participación y los temas ambientales en general. </t>
  </si>
  <si>
    <t>Desarrollar cuatro (4) estrategias de comunicación y cultura ciudadana sobre separación en la fuente</t>
  </si>
  <si>
    <t>Número de estrategias de comunicación y cultura ciudadana sobre separación en la fuente desarrolladas</t>
  </si>
  <si>
    <t>Desarrollar cuatro (4) campañas de comunicación sobre gestión de cambio climático.</t>
  </si>
  <si>
    <t>Número de campañas de comunicación sobre gestión de cambio climático desarrolladas.</t>
  </si>
  <si>
    <t>3.2.3.2.  Desarrollar jornadas anuales, a nivel departamental, de recolección de residuos posconsumo peligrosos, especiales y RAEE (envases y bolsas de agroquímicos, medicamentos vencidos, baterías usadas plomo ácido, bombillas, pilas, computadores y llantas usadas).</t>
  </si>
  <si>
    <t>Realizar cuatro (4) jornadas de recolección de residuos posconsumo peligrosos, especiales y RAEE realizadas.</t>
  </si>
  <si>
    <t>Número de jornadas de recolección de residuos posconsumo peligrosos, especiales y RAEE realizadas.</t>
  </si>
  <si>
    <t>3.2.3.4.  Promocionar escenarios de divulgación e intercambio de conocimientos e iniciativas innovadoras en el marco de la educación ambiental, a nivel regional, nacional e internacional.</t>
  </si>
  <si>
    <t>Promover y/o apoyar el desarrollo de dos (2) escenarios de divulgación de la educación ambiental sea a nivel Departamental, Regional, Nacional o Internacional.</t>
  </si>
  <si>
    <t>Participar en (3) eventos nacionales y/o internacionales en educación ambiental.</t>
  </si>
  <si>
    <t>Número de participación y asistencia a eventos nacionales y/o internacionales en educación ambiental .</t>
  </si>
  <si>
    <t>3.2.4. PROMOCIONANDO LA PERSPECTIVA DE GÉNERO PARA EL DESARROLLO AMBIENTAL DEL DEPARTAMENTO DEL ATLÁNTICO.</t>
  </si>
  <si>
    <t>Apoyar cuatro (4) proyectos que incorporen la perspectiva de género.</t>
  </si>
  <si>
    <t>3.3.1. APRENDIENDO A CUIDAR EL AMBIENTE DE LA MANO DE NUESTRAS ETNIAS.</t>
  </si>
  <si>
    <t xml:space="preserve">Número de acciones implementadas </t>
  </si>
  <si>
    <t>Cuatro (4) acciones para el fortalecimiento de los saberes y prácticas tradicionales ambientales de las comunidades las comunidades negras, afrocolombianas, raizales y palenqueras NARP del departamento</t>
  </si>
  <si>
    <t>Cuatro (4) iniciativas productivas de las comunidades negras, afrocolombianas, raizales y palenqueras NARP del departamento</t>
  </si>
  <si>
    <t xml:space="preserve">Número de iniciativas productivas implementadas </t>
  </si>
  <si>
    <t>3.4.1. IMPULSO A LA CREACIÓN Y ORGANIZACIÓN DE LOS COMITÉS MUNICIPALES DEL MEDIO AMBIENTE Y LOS GUARDIANES DEL MEDIO AMBIENTE (GUMA) EN EL DEPARTAMENTO</t>
  </si>
  <si>
    <t xml:space="preserve">100% de guardianes ambientales GUMA organizados y apoyando la gestión ambiental de la CRA </t>
  </si>
  <si>
    <t>3.4.2. IMPLEMENTAR UN SISTEMA DE SEGUIMIENTO Y MONITOREO A ESCALA COMUNITARIA DE LOS OBJETIVOS DE DESARROLLO SOSTENIBLE-ODS EN EL DEPARTAMENTO DEL ATLÁNTICO</t>
  </si>
  <si>
    <t>Número de informes anuales de seguimiento a los ODS</t>
  </si>
  <si>
    <t>4.1.1. PRODUCCIÓN MÁS LIMPIA</t>
  </si>
  <si>
    <t xml:space="preserve">4.1.1.1. Implementar Convenios de Producción más Limpia con los sectores de equipamiento urbano </t>
  </si>
  <si>
    <t xml:space="preserve">Tres (3) convenios de producción mas limpia implementados con los sectores: plantas de beneficio de ganado (matadero), cementerios, instituciones educativas, centros de salud, sistemas productivos. </t>
  </si>
  <si>
    <t xml:space="preserve">Número de convenios de Producción más Limpia implementados </t>
  </si>
  <si>
    <t>4.2.1. ENERGÍA DE BIOGÁS-BIOMASA</t>
  </si>
  <si>
    <t>4.2.1.1. Fomentar el conocimiento sobre el Potencial energético de la generación de biogás a partir de residuos pecuarios en el Departamento del Atlántico</t>
  </si>
  <si>
    <t xml:space="preserve">Impulsar cuatro (4) proyectos para el aprovechamiento energético de biomasa agropecuaria en el Departamento del Atlántico </t>
  </si>
  <si>
    <t>Número de proyectos impulsados</t>
  </si>
  <si>
    <t>4.2.2. ENERGÍA SOLAR</t>
  </si>
  <si>
    <t xml:space="preserve">4.2.2.1. Impulsar proyectos de generación de Fuentes No convencionales de Energía Renovable-FNCER, cogeneración a partir de la misma generación distribuida y de gestión eficiente de la energía. </t>
  </si>
  <si>
    <t xml:space="preserve">Impulsar cuatro (4)  proyectos de generación de Fuentes No convencionales de Energía Renovable-FNCER, cogeneración a partir de la misma generación distribuida y de gestión eficiente de la energía. </t>
  </si>
  <si>
    <t>4.2.3. ENERGÍA EÓLICA</t>
  </si>
  <si>
    <t>4.2.3.1. Conocer el potencial de energía eólica en el Departamento del Atlántico</t>
  </si>
  <si>
    <t xml:space="preserve">Realizar dos (2) estudios de Evaluación Geoespacial del Potencial de la Energía Eólica en el Departamento del Atlántico. </t>
  </si>
  <si>
    <t xml:space="preserve">Número de estudios de evaluación geoespacial </t>
  </si>
  <si>
    <t>4.3.1. INSTRUMENTOS DE PLANIFICACIÓN</t>
  </si>
  <si>
    <t xml:space="preserve">4.3.1.1. Asesorar a los municipios del Dpto. en la inclusión del componente ambiental en los procesos de planificación y ordenamiento territorial, con énfasis en la incorporación de las determinantes ambientales </t>
  </si>
  <si>
    <t xml:space="preserve">Realizar veintitrés (23) asesorías a los municipios para los procesos de revisión de sus instrumentos de planificación  del desarrollo físico - territorial, especialmente en la incorporación de las determinantes ambientales </t>
  </si>
  <si>
    <t xml:space="preserve">Número de municipios asesorados  en la incorporación de las determinantes ambientales </t>
  </si>
  <si>
    <t>4.3.1.2. Construir el Plan de Gestión Regional. Ambiental - PGAR para la vigencia 2023-2032</t>
  </si>
  <si>
    <t>Elaborar el PGAR 2023-2032</t>
  </si>
  <si>
    <t>Número de documento elaborado</t>
  </si>
  <si>
    <t>4.3.2. ESQUEMAS DE PAGO POR SERVICIOS AMBIENTALES</t>
  </si>
  <si>
    <t xml:space="preserve">4.3.2.1. Asistir a los municipios en la implementación y seguimiento de esquemas de pago por servicios ambientales </t>
  </si>
  <si>
    <t>Asesorar y realizar seguimiento anual de los esquemas de pago por servicios ambientales a las entidades territoriales y  sector privado de jurisdicción de la Corporación.</t>
  </si>
  <si>
    <t>Número de entidades asesoradas</t>
  </si>
  <si>
    <t>4.3.3. DETERMINANTES AMBIENTALES</t>
  </si>
  <si>
    <t>4.3.3.1. Ejecutar acciones orientadas a actualizar la información ambiental en el marco del ordenamiento ambiental y territorial que sirvan de insumo para la elaboración de los POT.</t>
  </si>
  <si>
    <t>Realiza tres (3)  actualizaciones de estudios y documentos técnicos producidos en temas de ordenamiento ambiental (determinantes ambientales)</t>
  </si>
  <si>
    <t>Números de actualizaciones de determinantes ambientales actualizados</t>
  </si>
  <si>
    <t>4.3.4. SALUD AMBIENTAL</t>
  </si>
  <si>
    <t>4.3.4.1. Ejecutar acciones orientadas a implementar la Política Integral del Salud Ambiental en la jurisdicción de la CRA</t>
  </si>
  <si>
    <t xml:space="preserve">Realizar dos (2) Acciones dirigidas a implementar la Política Integral del Salud Ambiental </t>
  </si>
  <si>
    <t xml:space="preserve">Número de acciones de implementación </t>
  </si>
  <si>
    <t>4.4.1. AIRE</t>
  </si>
  <si>
    <t>4.4.1.1. Realizar acciones tendientes a actualizar la situación de concentración de contaminantes criterio en la calidad del aire del Departamento del Atlántico</t>
  </si>
  <si>
    <t xml:space="preserve">Colocar en funcionamiento y realizar mantenimiento en cada una de las estaciones de calidad del aire de la Corporación, con el fin de realizar reportes actualizado para el Sistema de Vigilancia de la Calidad del Aire aplicando el Protocolo para el Monitoreo y Seguimiento </t>
  </si>
  <si>
    <t>Número de estaciones de calidad del aire en operación con reportes actualizado para el Sistema de Vigilancia de la Calidad del Aire aplicando el Protocolo para el Monitoreo y Seguimiento</t>
  </si>
  <si>
    <t>4.4.1.2. Realizar un rediseño del sistema de vigilancia de la calidad del aire en el Departamento del Atlántico.</t>
  </si>
  <si>
    <t>Realizar un (1) rediseño del Sistema de Vigilancia de Calidad del Aire aplicando el Protocolo para el Monitoreo y Seguimiento, que incluya la ubicación de dos nuevas estaciones de calidad en los municipios de Galapa y Soledad</t>
  </si>
  <si>
    <t xml:space="preserve">Nímero de Sistema rediseñado </t>
  </si>
  <si>
    <t>4.4.1.3. Realizar informes mensuales para el Sistema de Calidad del Aire -SISAIRE (Resolución 651 de 29 de marzo de 2010).</t>
  </si>
  <si>
    <t xml:space="preserve">Realizar informes mensuales de alimentación del Subsistema de información de calidad del aire-SISAIRE </t>
  </si>
  <si>
    <t>Número de informes mensuales el Subsistema de información de calidad del aire-SISAIRE  realizados</t>
  </si>
  <si>
    <t>4.4.1.4. Tramitar y obtener certificado de acreditación del Sistema de Vigilancia de la Calidad del Aire acreditado con NTC ISO 17025 por el IDEAM ( Par. 2 del artículo 2.2.8.9.1.5 del Decreto Único 1076 de 2015).</t>
  </si>
  <si>
    <t xml:space="preserve">Implementar Un (1) Sistema de Vigilancia de Calidad de Aire acreditado y en operación </t>
  </si>
  <si>
    <t>Número de sistema de vigilancia acreditado</t>
  </si>
  <si>
    <t>4.4.1.5. Realizar evaluación, seguimiento y control ambiental de las emisiones atmosféricas en el Departamento.</t>
  </si>
  <si>
    <t>Realizar la Evaluación, Seguimiento y Control Ambiental de las Emisiones Atmosféricas</t>
  </si>
  <si>
    <t>% de seguimiento y evaluación de emisiones atmosféricas</t>
  </si>
  <si>
    <t>4.4.1.6. Estimar las emisiones de Gases de Efecto Invernadero (GEI) sectorial en el Departamento del Atlántico.</t>
  </si>
  <si>
    <t>Elaborar Un (1) estudio de estimación sectorial de las emisiones de Gases de Efecto Invernadero (GEI) en el Departamento del Atlántico</t>
  </si>
  <si>
    <t>No. de estudios técnicos de estimación de GEI</t>
  </si>
  <si>
    <t>4.4.1.7. Elaborar el Inventario de emisiones atmosféricas aplicando la Guía para la elaboración de Inventario de Emisiones Atmosféricas</t>
  </si>
  <si>
    <t>Realizar Un (1)  Inventario de emisiones atmosféricas aplicando la Guía para la elaboración de Inventario de Emisiones Atmosféricas</t>
  </si>
  <si>
    <t>Número de documentos técnicos elaborados</t>
  </si>
  <si>
    <t>4.4.2. OLORES</t>
  </si>
  <si>
    <t xml:space="preserve">4.4.2.1. Controlar las actividades productoras de olores ofensivos en el Departamento </t>
  </si>
  <si>
    <t>Realizar siete (7) operativos, de Gestión ambiental de las actividades generadoras de olores ofensivos en el departamento del Atlántico</t>
  </si>
  <si>
    <t>Número de operativos realizados por año</t>
  </si>
  <si>
    <t>4.4.3. RUIDO</t>
  </si>
  <si>
    <t>4.4.3.1. Actualizar  los mapas de ruido diurno y nocturno en los municipios con más de 100.000 habitantes del Departamento</t>
  </si>
  <si>
    <t>Actualizar tres (3) mapas de ruido ambiental diurno y nocturno en los términos establecidos en al articulo 22 de la Resolución 627 de 2006, inlcuyendo su respectivo plan de descontaminación</t>
  </si>
  <si>
    <t>Número de mapas de ruido diurno y nocturno actualizados</t>
  </si>
  <si>
    <t>4.4.3.2. Promover la adecuada gestión ambiental de las actividades generadoras de emisiones de ruido en el Departamento del Atlántico</t>
  </si>
  <si>
    <t>Atender el 100% de las quejas realizadas por  actividades generadoras de ruido en el departamento del Atlántico</t>
  </si>
  <si>
    <t>Porcentaje de quejas atendidas</t>
  </si>
  <si>
    <t>4.4.3.3. Proporcionar apoyo técnico a los municipios del Departamento del Atlántico en las mediciones de emisión de ruido</t>
  </si>
  <si>
    <t xml:space="preserve">                                                                                       Adquirir dos  (2) equipos  para la medición de emisión de ruido </t>
  </si>
  <si>
    <t xml:space="preserve"> Número de equipos adquiridos</t>
  </si>
  <si>
    <t xml:space="preserve">Calibración de equipos  equipos para la medición de ruido exitente </t>
  </si>
  <si>
    <t xml:space="preserve"> Número de equipos  calibrados</t>
  </si>
  <si>
    <t>4.4.4. RESIDUOS Y ECONOMÍA CIRCULAR</t>
  </si>
  <si>
    <t>4.4.4.1. Fomentar el aprovechamiento local del plástico y otros materiales reciclables en los municipios costeros del Departamento del Atlántico</t>
  </si>
  <si>
    <t>Cuatro (4) proyectos implementados para el aprovechamiento local de plásticos y otros materiales reciclables en Municipios Costeros</t>
  </si>
  <si>
    <t>Número de proyectos  implementados</t>
  </si>
  <si>
    <t>4.4.4.2. Realizar seguimiento a la  implementación del PGIRS  municipios de la jurisdicción de la CRA.</t>
  </si>
  <si>
    <t>Realizar seguimiento en la Implementación del PGIRS en los municipios de la jurisdicción de la CRA con seguimiento a las metas de aprovechamiento.</t>
  </si>
  <si>
    <t xml:space="preserve">Número de municipios con seguimiento de los PGIRS </t>
  </si>
  <si>
    <t>4.4.4.3. Realizar seguimiento a la  implementación  del Plan de Gestión de Residuos Peligrosos de los municipios de la jurisdicción de la CRA.</t>
  </si>
  <si>
    <t>Realizar seguimiento en la Implementación del Plan de Gestión de Residuos Peligrosos del Atlántico en empresas generadoras y gestores de residuos en los municipios de la jurisdicción de la CRA.</t>
  </si>
  <si>
    <t>Porcentaje de seguimiento en la implementación del PGRESPEL del Departamento</t>
  </si>
  <si>
    <t xml:space="preserve">4.4.4.4. Actualizar el registro y reporte de usuarios generadores de RESPEL </t>
  </si>
  <si>
    <t xml:space="preserve">Registro y reporte de usuarios RESPEL actualizado </t>
  </si>
  <si>
    <t>% de registros y reportes actualizados</t>
  </si>
  <si>
    <t>4.4.4.5. Crear una Agenda Departamental de  Economía Circular: materiales industriales y productos de uso masivo (RAEE, RESPEL, llantas usadas), Materiales de envases y empaques; Flujos de Biomasa, Flujos de Agua, Fuentes y flujos de energía, materiales de construcción.</t>
  </si>
  <si>
    <t xml:space="preserve">Elaborar Una (1) Agenda Departamental en temas de Economía Circular:  materiales industriales y productos de uso masivo (RAEE, RESPEL, llantas usadas), Materiales de envases y empaques; Flujos de Biomasa, Flujos de Agua, Fuentes y flujos de energía, materiales de construcción. </t>
  </si>
  <si>
    <t>Número de agendas de economía circular elaboradas</t>
  </si>
  <si>
    <t xml:space="preserve">4.4.4.6. Ejecutar proyectos en el marco de la Agenda Departamental de Economía </t>
  </si>
  <si>
    <t xml:space="preserve"> Ejecutar Cuatro (4) proyectos de economía circular</t>
  </si>
  <si>
    <t xml:space="preserve">Número de proyectos de economía circular ejecutados </t>
  </si>
  <si>
    <t>4.5.1. EVALUACIÓN, SEGUIMIENTO Y CONTROL AMBIENTAL</t>
  </si>
  <si>
    <t>4.5.1.1. Promover la eficiencia en la evaluación, seguimiento y control de  trámites ambientales</t>
  </si>
  <si>
    <t xml:space="preserve">Realizar la Evaluación y Seguimiento a los trámites ambientales (Concesión, Vertimientos, Aprovechamiento, Licencias) y otros instrumentos de control </t>
  </si>
  <si>
    <t xml:space="preserve">4.5.1.2. Atender oportuna y eficazmente las quejas ambientales y procesos sancionatorios </t>
  </si>
  <si>
    <t xml:space="preserve">Atender las quejas ambientales y procesos sancionatorios </t>
  </si>
  <si>
    <t xml:space="preserve">Porcentaje de quejas y procesos sancionatorios resueltos </t>
  </si>
  <si>
    <t>4.5.1.3. Realizar seguimiento a medidas de compensación</t>
  </si>
  <si>
    <t xml:space="preserve">Realizar el seguimiento a medidas de compensación dentro del marco de las licencias o permisos otorgados </t>
  </si>
  <si>
    <t>% de autorizaciones ambientales con seguimiento</t>
  </si>
  <si>
    <t>4.5.1.4. Promover instrumentos de formalización minera  para identificar  actividades ilegales en los Sectores productivos de alto impacto</t>
  </si>
  <si>
    <t xml:space="preserve">Un (1) estudio que permita identificar  usuarios ilegales de alto impacto que permita las formalización de la actividad minera en el Departamento             </t>
  </si>
  <si>
    <t>Número de estudios realizados</t>
  </si>
  <si>
    <t>4.5.1.5. Promover instrumentos de formalización minera  para identificar y monitorear actividades ilegales en los Sectores productivos de alto impacto</t>
  </si>
  <si>
    <t>Realizar Asesorías  a los usuarios ilegales identificados para la formalización de la actividad minera</t>
  </si>
  <si>
    <t>% de usuarios ilegales identificados con procesos de formalización de la actividad minera</t>
  </si>
  <si>
    <t>4.5.1.6. Atender oportuna y eficazmente las quejas ambientales</t>
  </si>
  <si>
    <t>Mantenimiento del Centro de Reacción Inmediata Ambiental (Grupo CRIA) para atender  las quejas y seguimiento a la red amigos de la fauna</t>
  </si>
  <si>
    <t>Porcentaje de quejas y de seguimiento a la red amigos de la fauna</t>
  </si>
  <si>
    <t xml:space="preserve">4.5.1.7.  Controlar el tráfico ilegal de especies de Fauna y Flora en el Atlántico </t>
  </si>
  <si>
    <t xml:space="preserve"> Atender la totalidad de las denuncias sobre tráfico ilegal y cautiverio de especies de flora y fauna en el Departamento del Atlántico (operativos de decomiso)</t>
  </si>
  <si>
    <t>Porcentaje de denuncias atendidas</t>
  </si>
  <si>
    <t>4.5.1.8 Atender oportuna y eficazmente las quejas ambientales</t>
  </si>
  <si>
    <t>Implementar y mantener un Centro de Atención y Valoración de la Fauna para la atención de especies en el Departamento del Atlántico</t>
  </si>
  <si>
    <t xml:space="preserve">Número de CAVF implementado </t>
  </si>
  <si>
    <t>4.5.2. INSTRUMENTOS ECONÓMICOS</t>
  </si>
  <si>
    <t>4.5.2.1. Implementar instrumentos económicos dependiendo de la actividad y su afectación al ambiente</t>
  </si>
  <si>
    <t xml:space="preserve"> Implemetar una (1) base de datos  de usuarios para la regulación de los instrumentos económicos ambientales </t>
  </si>
  <si>
    <t>Número de bases de datos elaboradas</t>
  </si>
  <si>
    <t>4.6.1. CONOCIMIENTO Y ADAPTACIÓN A LA GESTIÓN DEL RIESGO</t>
  </si>
  <si>
    <t>4.6.1.1. Elaborar estudios técnicos para el conocimiento y reducción del riesgo e incorporación de la gestión del riesgo en el ordenamiento territorial de los municipios</t>
  </si>
  <si>
    <t xml:space="preserve">Elaborar cuatro (4) mapas de riesgos de inundación, remoción en masa y avenidas torrenciales a escala 1:25.000 para los Municipios de Tubará, Luruaco, Juan De Acosta y Piojó. </t>
  </si>
  <si>
    <t>Número de mapas de riesgo elaborados</t>
  </si>
  <si>
    <t>4.6.1.2. Actualizar estudios técnicos para el conocimiento y reducción del riesgo elaborados e incorporación de la gestión del riesgo en el ordenamiento territorial de los municipios</t>
  </si>
  <si>
    <t>Actualizar  la cartografía de amenaza y vulnerabilidad de inundación, remoción en masa y avenidas torrenciales de los Municipios del Departamento del Atlántico</t>
  </si>
  <si>
    <t>Número de mapas de amenazas actualizados</t>
  </si>
  <si>
    <t>4.6.1.3. Promover asesorías para el conocimiento y reducción del riesgo de desastres  e incorporación de la gestión del riesgo en el ordenamiento territorial de los municipios</t>
  </si>
  <si>
    <t>Realizar Asesorías  anuales en el 100% de los municipios de la jurisdicción en la incorporación a sus instrumentos de planificación en cuanto al componente de Gestión del Riesgo y cambio climático</t>
  </si>
  <si>
    <t>Porcetanje de municipios asesorados anualmente</t>
  </si>
  <si>
    <t>4.6.1.4. Brindar acompañamiento y asistencia a las entidades territoriales del Departamento del Atlántico, susceptibles de amenazas por incendios de cobertura vegetal</t>
  </si>
  <si>
    <t xml:space="preserve">Realizar asesorias y seguimiento a los planes municipales y Departamental de Gestión del Riesgo, en relación con las acciones para enfrentar las amenazas por incendios de cobertura vegetal </t>
  </si>
  <si>
    <t xml:space="preserve">Número de municipios asistidos </t>
  </si>
  <si>
    <t>4.7.1. CONOCIMIENTO Y ADAPTACIÓN AL CAMBIO CLIMÁTICO</t>
  </si>
  <si>
    <t>4.7.1.1. Formular e implementar intervenciones locales orientadas a reducir  la vulnerabilidad y el  aumento de la resiliencia a la variabilidad y al cambio climático, en articulación con la Política Nacional de Cambio Climático y el PGICCTA del Departamento del Atlántico.</t>
  </si>
  <si>
    <t xml:space="preserve">Implementar Dos (2) Proyectos de mitigación y adaptación </t>
  </si>
  <si>
    <t>Número de proyectos para ejecutar acciones para la mitigación y adaptación</t>
  </si>
  <si>
    <t>5.1.1. BIENESTAR SOCIAL</t>
  </si>
  <si>
    <t>5.1.1.1. Realizar un estudio para el fortalecimiento Institucional de la Entidad encaminado a la ampliación de la planta de personal y la creación de nuevos cargos.</t>
  </si>
  <si>
    <t xml:space="preserve">Un (1) estudio de fortalecimiento Institucional realizado </t>
  </si>
  <si>
    <t xml:space="preserve">No. de estudios realizados </t>
  </si>
  <si>
    <t>5.1.1.2. Garantizar la libre asociación de los funcionarios de la Entidad</t>
  </si>
  <si>
    <t>Realizar quince (15)  reuniones de Juntas Directivas del Sindicato</t>
  </si>
  <si>
    <t>Numero de actividades desarrolladas por el grupo de funcionarios que pertenecen al sindicato/actividades planeadas</t>
  </si>
  <si>
    <t xml:space="preserve">5.1.1.3. Elaborar y ejecutar el programa de capacitación y bienestar social de la Entidad para fortalecer los conocimientos, habilidades y destrezas de los funcionarios de la Corporación teniendo en cuenta los tres ejes del Plan Nacional de Formación y Capacitación: Gobernanza para la paz, Gestión del conocimiento, Creación del valor público. </t>
  </si>
  <si>
    <t>Ejecutar anualmente el Plan de Capacitación y Bienestar Social elaborado y ejecutado año a año</t>
  </si>
  <si>
    <t>Porcentaje de Funcionarios de planta capacitados</t>
  </si>
  <si>
    <t>5.2.1. SG-SST</t>
  </si>
  <si>
    <t>5.2.1.1. Mantener calificación superior a 90 sobre 100 en la  continuidad y mejoramiento del SG-SST (Resolución 312 de 2019 y el decreto 1072 de 2015)</t>
  </si>
  <si>
    <t>Un (1) informe anual con una calificación superior a 90 sobre 100 demostrando la continuidad y mejoramiento del SG-SST en cumplimiento de la resolución 312 de 2019 y el decreto 1072 de 2015.</t>
  </si>
  <si>
    <t xml:space="preserve">
Numero de Informes (anuales)</t>
  </si>
  <si>
    <t>5.2.1.2. Realizar diagnostico del perfil sociodemográfico y de las condiciones de salud de los trabajadores</t>
  </si>
  <si>
    <t>Un (1) documentos con diagnostico del perfil sociodemográfico y de las condiciones de salud de los trabajadores</t>
  </si>
  <si>
    <t>Numero de Documentos</t>
  </si>
  <si>
    <t xml:space="preserve">5.2.1.3. Realizar informes de ejecución de las actividades de medicina preventiva y del trabajo, promoción y prevención y programas de vigilancia epidemiológica </t>
  </si>
  <si>
    <t>Dos  (2) informes de ejecución de las actividades de medicina preventiva y del trabajo, promoción y prevención y programas de vigilancia epidemiológica ( steomuscular,Biologico, Psicosocial, Prevención consumo de sustancias psicoactivas,  Estilos de vida y Hábitos saludables),</t>
  </si>
  <si>
    <t>No. de Informes de ejecución de actividades</t>
  </si>
  <si>
    <t>5.2.1.4. Realizar reportes periódicos sobre la práctica de exámenes médicos ocupacionales de ingreso, control periódico y retiro de todos los trabajadores y de control periódico para los colaboradores con contratos iguales o superiores a seis meses</t>
  </si>
  <si>
    <t>Tres (3) reportes  detallado de la práctica exámenes médicos ocupacionales de ingreso, control periódico y retiro de todos los trabajadores y de control periódico para los colaboradores con contratos iguales o superiores a seis meses</t>
  </si>
  <si>
    <t xml:space="preserve">No. de reportes de Información </t>
  </si>
  <si>
    <t>5.2.1.5. Realizar reportes anuales sobre los funcionarios y trabajadores en misión, los elementos de protección personal y colectiva que se requieren para el desarrollo de una labor segura y los elementos de protección frente a brotes pandémicos generadores de emergencias económicas, sociales y ecológicas</t>
  </si>
  <si>
    <t>Un (1) reporte anual con el suministro a los funcionarios y trabajadores en misión, de los elementos de protección personal y colectiva que se requieren para el desarrollo de una labor segura, incluyendo a los brigadista y aquellos elementos de protección frente a brotes pandémicos generadores de emergencias económicas, sociales y ecológicas</t>
  </si>
  <si>
    <t xml:space="preserve">No. de reportes anuales </t>
  </si>
  <si>
    <t>5.2.1.6. Garantizar, conforme a la matriz de peligros y riesgos de la CRA la realización de estudios que contengan las mediciones ambientales de iluminación, ruido, agentes biológicos, químicos y demás establecidos en dicha matriz</t>
  </si>
  <si>
    <t>Dos (2) estudios con  mediciones ambientales de iluminación, ruido, agentes biológicos, químicos y demás establecidos en la matriz de peligros y riesgos</t>
  </si>
  <si>
    <t>5.2.1.7. Garantizar la capacitación de trabajo en alturas a funcionarios y contratistas de la Corporación para la mejora de la gestión del riesgo de seguridad y salud</t>
  </si>
  <si>
    <t>Realizar una capacitación anual  de trabajo en alturas a funcionarios y contratistas de la Corporación para la mejora de la gestión del riesgo de seguridad y salud</t>
  </si>
  <si>
    <t>No. de capacitaciones realizadas</t>
  </si>
  <si>
    <t>5.2.2. PLAN ESTRATÉGICO DE SEGURIDAD VIAL (PESV)</t>
  </si>
  <si>
    <t>5.2.2.1. Garantizar el mantenimiento, continuidad y mejora del Plan Estratégico de Seguridad vial de la CRA (Resolución 1565 de 2014, Resolución 1231 de 2016 y Decreto 2106 de 2019, Resolución 0312 de 2019. Decreto 1079 de 2015.)</t>
  </si>
  <si>
    <t xml:space="preserve">Informe anual con una valoración mínima de 90 sobre 100 puntos </t>
  </si>
  <si>
    <t xml:space="preserve">No. de informes con resultado proyectado </t>
  </si>
  <si>
    <t>5.3.1. ESTRATEGIA Y GOBIERNO TI</t>
  </si>
  <si>
    <t>5.3.1.1. Formular el Plan estratégico de Tecnologías de Información PETI 2020-2023.  
Formulación de la Política de Gobierno Digital y el Marco de Referencia de Arquitectura Empresarial</t>
  </si>
  <si>
    <t xml:space="preserve">Un (1) Plan formulado </t>
  </si>
  <si>
    <t xml:space="preserve">No. de Planes Formulados </t>
  </si>
  <si>
    <t>5.3.1.2. Garantizar la divulgación y ejecución del Plan de Comunicaciones del PETI</t>
  </si>
  <si>
    <t>Divulgación y ejecución del 100% del Plan de Comunicaciones del PETI</t>
  </si>
  <si>
    <t>Porcentaje de divulgación y ejecución</t>
  </si>
  <si>
    <t>5.3.1.3. Diseñar e implementar un sistema de gestión de seguridad de la información basado en la norma ISO 27001</t>
  </si>
  <si>
    <t>Un (1) sistema de seguridad de la información según la norma ISO 27001 diseñado e implementado</t>
  </si>
  <si>
    <t>Sistema de gestión implementado</t>
  </si>
  <si>
    <t>5.3.2. SERVICIOS TECNOLÓGICOS</t>
  </si>
  <si>
    <t xml:space="preserve">5.3.2.1. Adquirir, mantener y dar soporte a los equipos de cómputo, periféricos y sistema eléctricos de respaldo a las labores de la Entidad </t>
  </si>
  <si>
    <t>Reemplazo del 100% de los equipos de computo obsoletos y 100% de mantenimiento y soporte de los equipos, periféricos y sistemas eléctricos funcionales</t>
  </si>
  <si>
    <t xml:space="preserve">Porcentaje de equipos reemplazados y mantenidos </t>
  </si>
  <si>
    <t xml:space="preserve">5.3.2.2. Implementar servicios de voz, datos corporativos y servidores virtualizados en la entidad </t>
  </si>
  <si>
    <t>Al menos un 90% de la Red de voz y datos corporativos y  servidores virtualizados implementados</t>
  </si>
  <si>
    <t xml:space="preserve">Porcentaje de implementación de servicios tecnológicos </t>
  </si>
  <si>
    <t xml:space="preserve">5.3.2.3. Actualizar el software de base de la Corporación </t>
  </si>
  <si>
    <t>100% de actualización del software base de la Corporación (Antivirus, backup, office, máquinas virtuales, sistemas operativos, bases de datos, seguridad informática, entre otros).</t>
  </si>
  <si>
    <t xml:space="preserve">Porcentaje de actualización de software </t>
  </si>
  <si>
    <t>5.3.2.4. Implementar servicios tecnológicos que dinamicen la realización de actividades internas y externas de la entidad</t>
  </si>
  <si>
    <t>Dos (2) servicios tecnológicos implementados para las actividades internas y externas de la entidad</t>
  </si>
  <si>
    <t>número de servicios  tecnológicos implementados </t>
  </si>
  <si>
    <t>5.4.1. FORTALECIMIENTO DE LA IMAGEN INSTITUCIONAL</t>
  </si>
  <si>
    <t>5.4.1.1. Diseñar e implementar estrategias  de comunicación para fortalecer la imagen institucional de la CRA</t>
  </si>
  <si>
    <t>Al menos veinte (20) estrategias  de comunicación, mostrando, entre otros aspectos, los proyectos ejecutados por la entidad</t>
  </si>
  <si>
    <t>No. Estrategias de Comunicación para el fortalecimiento de la imagen institucional</t>
  </si>
  <si>
    <t>5.4.1.2. Aumentar el número de visitas y seguidores en  canales virtuales de la entidad</t>
  </si>
  <si>
    <t>Aumentar en un 10%  nuevos seguidores en los diferentes canales virtuales</t>
  </si>
  <si>
    <t>Porcentaje de  nuevos seguidores en canales virtuales</t>
  </si>
  <si>
    <t>5.4.1.3. Realizar campañas institucionales en medios de comunicación tradicionales y nuevas tecnologías</t>
  </si>
  <si>
    <t>Al menos dieciocho (18) campañas institucionales en medios de comunicación tradicionales y nuevas tecnologías</t>
  </si>
  <si>
    <t>No. de campañas institucionales impulsadas</t>
  </si>
  <si>
    <t>5.4.1.4. Promover la participacion de la comunidad en las actividades de la corporación.</t>
  </si>
  <si>
    <t>Al menos cinco mil (5000) interacciones de los habitantes del departamento del atlántico con la entidad</t>
  </si>
  <si>
    <t>No. de interacciones con la comunidad a través de redes sociales</t>
  </si>
  <si>
    <t xml:space="preserve">5.5.1. FORTALECIMIENTO DEL BANCO DE PROYECTOS </t>
  </si>
  <si>
    <t>5.5.1.1. Gestionar recursos externos nacionales e internacionales  a partir de la formulación y ejecución de proyectos ambientales</t>
  </si>
  <si>
    <t xml:space="preserve">Dos (2)  Proyectos financiados con recursos nacionales o internacionales  </t>
  </si>
  <si>
    <t xml:space="preserve">Número de proyectos con financiación nacional o internacional </t>
  </si>
  <si>
    <t>5.5.1.2. Apoyar la formulación, radicación y evaluación de proyectos ambientales radicados en la entidad.</t>
  </si>
  <si>
    <t>revisar el 100% de proyectos radicados</t>
  </si>
  <si>
    <t>Porcentaje de proyectos revisados con relación a los radicados</t>
  </si>
  <si>
    <t xml:space="preserve">5.5.1.3.  Adoptar herramientas para el seguimiento de los Instrumentos de Planeación y Administración de  proyectos en la entidad </t>
  </si>
  <si>
    <t>Una (1) herramienta para hacer seguimiento a la planeación y administración de los proyectos radicados y generados en la entidad</t>
  </si>
  <si>
    <t xml:space="preserve">Número de herramientas desarrolladas para seguimiento </t>
  </si>
  <si>
    <t>5.6.1. GESTIÓN DE LA INFORMACIÓN</t>
  </si>
  <si>
    <t>5.6.1.1. Renovar y licenciar el Software para el desarrollo de las actividades misionales y administrativas de la entidad:</t>
  </si>
  <si>
    <t xml:space="preserve">100% del Software  para el desarrollo de las actividades misionales y administrativas de la entidad renovado y licenciado </t>
  </si>
  <si>
    <t xml:space="preserve"> % de Renovación y Licenciamiento de Software</t>
  </si>
  <si>
    <t>5.6.1.2. Mantener la pagina web, intranet y subportales de la Entidad</t>
  </si>
  <si>
    <t>100% de mantenimiento a las pagina web / intranet y subportales que posee la entidad, así como la inclusión web para minorías de usuarios (Implementación plan de mejoramiento)  y Datos Abiertos (Implementación plan de mejoramiento)</t>
  </si>
  <si>
    <t xml:space="preserve">% de mantenimiento </t>
  </si>
  <si>
    <t xml:space="preserve">5.6.1.3. Implementar Software de soporte para la Oficina Jurídica </t>
  </si>
  <si>
    <t xml:space="preserve">Adquirir un (1)  del software de la  Oficina Jurídica </t>
  </si>
  <si>
    <t>(Numero de software adquiridos y/o desarrollados / Numero de software necesario para la gestión institucional)*100))</t>
  </si>
  <si>
    <t xml:space="preserve">5.6.1.4. Implementar Software de soporte para PQRS </t>
  </si>
  <si>
    <t xml:space="preserve">Implementación del software para PQRS 
</t>
  </si>
  <si>
    <t>5.6.1.5. Formular e Implementar la Política de Seguridad y Manejo de la Informacion y  el Marco de Interoperabilidad</t>
  </si>
  <si>
    <t>Realizar Un (1) documento Política de Seguridad y Manejo de la Informacion y Marco de Interoperabilidad formulado e implementado</t>
  </si>
  <si>
    <t>Documento de Política Formulado e implementado</t>
  </si>
  <si>
    <t>5.6.2. SISTEMAS DE INFORMACIÓN AMBIENTAL (SIAC)</t>
  </si>
  <si>
    <t>5.6.2.1. Implementar, mantener y mejorar estrategias para la consolidacion del sistema de informacion geografico ambiental y su articulacion con las diferentes entidades del SINA.</t>
  </si>
  <si>
    <t xml:space="preserve">100% de Implementación y mantenimiento de una herramienta de gestion para el fortalecimiento del sistema de información geografico de la entidad </t>
  </si>
  <si>
    <t xml:space="preserve">% de implementación y mantenimiento de la herramienta </t>
  </si>
  <si>
    <t>5.6.2.2. Dar cumplimiento a la normatividad vigente en materia de Mantenimiento y operación de los subsistemas de SIAC a través de la  entrega de información ambiental en: VITAL, RESPEL, RUA, PCBS, SISAIRE, SNIF, SIRH, SIB, SIAM, SMBYC, SIPGA CAR, SINAP-RUNAP, SIUR</t>
  </si>
  <si>
    <t xml:space="preserve">100% de cumplimiento en la actualización y reporte de la información en el SIAC </t>
  </si>
  <si>
    <t>Porcentaje de actualización y reporte de la información en el SIAC (Resolución 667 de 2016)</t>
  </si>
  <si>
    <t>5.7.1. SISTEMA DE GESTIÓN DE CALIDAD, AMBIENTAL Y SEGURIDAD Y SALUD EN EL TRABAJO.</t>
  </si>
  <si>
    <t xml:space="preserve">5.7.1.1. Realizar ciclos de auditoría interna de conformidad con la metodología vigente </t>
  </si>
  <si>
    <t>Realizar cuatro (4)  auditoría interna  con su respectiva metodología aplicada</t>
  </si>
  <si>
    <t>Numero de Auditorias internas realizadas al sistema de gestión integrado</t>
  </si>
  <si>
    <t xml:space="preserve">5.7.1.2. Mantener la certificación del sistema de gestión de la calidad según NTC ISO 9001:2015 </t>
  </si>
  <si>
    <t>Garantizar Un (1) Sistema de Gestión Certificado según NTC ISO 9001:2015 (Sistema de Gestión de la Calidad)</t>
  </si>
  <si>
    <t>Número de Sistemas de Gestión certificados y mantenidos</t>
  </si>
  <si>
    <t>5.7.1.3. Implementar un sistema de seguridad y salud en el trabajo, según norma NTC 45001:2015</t>
  </si>
  <si>
    <t>Un (1) Sistema de Gestión Implementado según NTC 45001:2018 (Sistema de Gestión de la Seguridad y Salud en el Trabajo)</t>
  </si>
  <si>
    <t>No. de sistemas implementados  según NTC 45001:2018 (Sistema de Gestión de la Seguridad y Salud en el Trabajo)</t>
  </si>
  <si>
    <t>5.7.1.4. Implementar un sistema de gestión ambiental según la norma NTC ISO 14001:2015</t>
  </si>
  <si>
    <t>Un (1) Sistema de Gestión Implementado según NTC ISO 14001:2015 (Sistema de Gestión Ambiental )</t>
  </si>
  <si>
    <t>No. de sistemas implementados egún NTC ISO 14001:2015 (Sistema de Gestión Ambiental )</t>
  </si>
  <si>
    <t>5.7.2. NTC 17025</t>
  </si>
  <si>
    <t>5.7.2.1. Implementar una norma para la calibración de equipos según  ISO 17025: 2017 (Ensayo y Calibración)</t>
  </si>
  <si>
    <t xml:space="preserve">Una (1)  Norma Implementada para la calibración de  equipos </t>
  </si>
  <si>
    <t xml:space="preserve">Norma ISO Implementada </t>
  </si>
  <si>
    <t>5.7.3. MIPG</t>
  </si>
  <si>
    <t>5.7.3.1. Implementar un modelo integrado de planeación y gestión, de conformidad con el Decreto 1499/17</t>
  </si>
  <si>
    <t xml:space="preserve">Un (1) Modelo Integrado de Planeación y Gestión - MIPG implementado </t>
  </si>
  <si>
    <t xml:space="preserve">No. de modelos implementados </t>
  </si>
  <si>
    <t>5.8.1. SGD</t>
  </si>
  <si>
    <t xml:space="preserve">5.8.1.1. Disponer de un Archivo Central en condiciones de funcionamiento adecuadas </t>
  </si>
  <si>
    <t xml:space="preserve">Al menos un setenta (70% ) de documentos custodiados en condiciones de espacio y  medioambientales adecuadas </t>
  </si>
  <si>
    <t xml:space="preserve"> Porcentaje de Documentos custodiados (correspondientes al archivo central)
</t>
  </si>
  <si>
    <t>5.8.1.2. Adelantar procesos de digitalización de información sensible y de importancia en la entidad</t>
  </si>
  <si>
    <t>Al menos el 70% de la documentación misional y estratégica digitalizada y certificada para  fines probatorios</t>
  </si>
  <si>
    <t xml:space="preserve">Porcentaje de documentos digitalizados (correspondientes a áreas misionales y estratégicas) </t>
  </si>
  <si>
    <t>5.8.1.3. Elaborar instrumentos archivísticos y de gestión de la información para la planificación de la gestión documental</t>
  </si>
  <si>
    <t>Elaboración del instrumento archivístico y/o de gestión, tabla de control de acceso a la información</t>
  </si>
  <si>
    <t xml:space="preserve">
Número de Instrumentos archivísticos creados.
</t>
  </si>
  <si>
    <t xml:space="preserve"> 5.8.1.4. Revisar y Actualizar los instrumentos archivísticos y de gestión de la información que existen en la entidad</t>
  </si>
  <si>
    <t>Actualización en el periodo del plan de acción de al menos 8 instrumentos archivísticos y/o de gestión (pinar, pgd, tabla de retención documental, cuadro de clasificación documental, inventarios documentales, banco terminológico, sic y la política de gestión documental)</t>
  </si>
  <si>
    <t>Número de Instrumentos archivísticos actualizados.</t>
  </si>
  <si>
    <t>5.8.1.5. Garantizar el cumplimiento de la normatividad de la gestión documental en cada uno de los archivos de gestión de la entidad</t>
  </si>
  <si>
    <t>Gestionar el total de los siete archivos de gestión de la entidad de acuerdo a necesidades</t>
  </si>
  <si>
    <t>Número de Archivos Gestionados.</t>
  </si>
  <si>
    <t>5.8.1.6. Fomentar el saneamiento de expedientes</t>
  </si>
  <si>
    <t>Adelantar el Proceso de revisión y actualización de saneamiento de expedientes</t>
  </si>
  <si>
    <t>% de expedientes con saneamiento</t>
  </si>
  <si>
    <t>5.9.1. DEFENSA JURÍDICA</t>
  </si>
  <si>
    <t>5.9.1.1. Atender los trámites jurídico procesales de la Entidad.</t>
  </si>
  <si>
    <t xml:space="preserve">Atender el 100% de los trámites jurídico procesales </t>
  </si>
  <si>
    <t>Porcentaje de atención de  trámites procesales</t>
  </si>
  <si>
    <t>5.9.1.2. Formular e implementar la política de prevención del daño antijurídico.</t>
  </si>
  <si>
    <t>Una (1)  políticas de prevención de daño antijurídico formulada e implementada</t>
  </si>
  <si>
    <t>Implementación y Formulación de las políticas de prevención de daño antijurídico.</t>
  </si>
  <si>
    <t>5.9.2. PQRS</t>
  </si>
  <si>
    <t>5.9.2.1. Atender las PQRS radicadas en la Entidad.</t>
  </si>
  <si>
    <t>100% de PQRS atendidas</t>
  </si>
  <si>
    <t>Porcentaje de Atención de las PQRS</t>
  </si>
  <si>
    <t>5.9.3. CONTRATACIÓN ESTATAL</t>
  </si>
  <si>
    <t xml:space="preserve">5.9.3.1. Atender los trámites procesales contractuales requeridos por la Dirección de la Entidad </t>
  </si>
  <si>
    <t xml:space="preserve">100% de Atención a trámites procesales contractuales requeridos por la Dirección de la entidad </t>
  </si>
  <si>
    <t>Porcentaje de Atención a las necesidades contractuales de cada dependencia.</t>
  </si>
  <si>
    <t>5.10.1. EFICIENCIA ENERGÉTICA</t>
  </si>
  <si>
    <t>5.10.1.1. Realizar auditorías energéticas a la CRA para desarrollar un programas de eficiencia energética</t>
  </si>
  <si>
    <t>Realizar  dos (2) auditorías energéticas a las edificaciones de la CRA, con el fin de caracterizar los usos finales y consumo de energía, para diseñar, formular y programar la contratación y ejecución de programas de eficiencia energética resultado de las auditorias</t>
  </si>
  <si>
    <t>Numero de auditorias realizadas</t>
  </si>
  <si>
    <t>5.10.2. MANTENIMIENTO Y ADQUISICIÓN DE NUEVOS ELEMENTOS</t>
  </si>
  <si>
    <t xml:space="preserve">5.10.2.1. Garantizar la funcionalidad de la infraestructura de la Entidad a partir de su mantenimiento preventivo o reposición </t>
  </si>
  <si>
    <t>100% de la infraestructura de la entidad funcional , a través del mantenimiento o reposición (Mobiliarios, aires acondicionados, vehículos, equipos de medición, subestación eléctrica, motobombas, extintores, entre otros).</t>
  </si>
  <si>
    <t xml:space="preserve">100% de mantenimiento a infraestructura </t>
  </si>
  <si>
    <t>5.10.2.2. Garantizar el mantenimiento y adecuación  (bienes inmuebles) de la sede principal y otras sedes de la corporación</t>
  </si>
  <si>
    <t>100 de mantenimiento (bienes inmuebles) de la sede principal y otras sedes de la corporación</t>
  </si>
  <si>
    <t xml:space="preserve">100% de mantenimiento a inmuebles </t>
  </si>
  <si>
    <t>5.10.2.3. Disponer de vehículos para las áreas misionales y administrativas de la entidad.</t>
  </si>
  <si>
    <t>Disponer de cuatro vehículos para las áreas misionales y administrativas de la entidad.</t>
  </si>
  <si>
    <t>Número de  vehículos disponibles  para las áreas estratégicas, misionales y de apoyo en la entidad.</t>
  </si>
  <si>
    <t>2. LÍNEA SOSTENIBILIDAD DEL RECURSO NATURAL</t>
  </si>
  <si>
    <t>PROGRAMA 2.1. BIODIVERSIDAD Y RIQUEZA DE LOS ECOSISTEMAS TERRESTRES</t>
  </si>
  <si>
    <t>OBJETIVO DEL PROGRAMA 2.1: Proteger, restaurar y promover el adecuado uso sostenible de los recursos naturales existentes en el departamento del Atlántico (flora, fauna, suelo, recurso hídrico) a través de la investigación, conocimiento, fomento y apropiación de los valores socio-ambientales que permita construir medidas propensas a detener y revertir la degradación de los ecosistemas y con ello la perdida de la diversidad biológica mejorando la calidad de vida de las comunidades.</t>
  </si>
  <si>
    <t>0- No se han implementado acciones de lucha contra la desertificación</t>
  </si>
  <si>
    <t xml:space="preserve">La Corporación ha adelantado la producción de material vegetal en el Vivero Forestal "Armando Dugand Gnecco” ubicado en el municipio de Repelón con una capacidad para producir 150.000 plántulas, aprovechando el uso de un distrito de riego muy cercano. </t>
  </si>
  <si>
    <t>0 - No se ha implementado un programa de deforestación evitada</t>
  </si>
  <si>
    <t xml:space="preserve">0 - NO existen tal información a la fecha </t>
  </si>
  <si>
    <t xml:space="preserve">0 - No se han implementado programas especificos de conservación de suelos y promoción de sistemas sostenibles de producción </t>
  </si>
  <si>
    <t>Alineación a PND/ODS/MADS</t>
  </si>
  <si>
    <t xml:space="preserve">No existe un diagnostico previo de las especies invasoras que se encuentran en el departamento y no se han implementado sistematicamente una estrategia para su control. </t>
  </si>
  <si>
    <t>No se han implementado medidas de prevención, control y manejo de las principales especies invasoras del departamento</t>
  </si>
  <si>
    <t>En cumplimiento  en el PAC 2016-2019  en su linea estrategica de Patrimonio Natural ,  se desarrolló proyectos de conservaciòn dirigidos a la comunidades  de los municipio de Luruaco, Piojó y Usiacurí, en tal sentido se hace necesario ampliar estos proyectos de uso sostenible en otros muncipios del departamento</t>
  </si>
  <si>
    <t>0 - NO existe  inventario del estado actual de la fauna y flora silvestre para el Departamento del Atlàntico</t>
  </si>
  <si>
    <t>En cumplimiento  en el PAC 2016-2019  en su linea estrategica de Patrimonio Natural ,  Se desarrollo proyectos de conservaciòn  de especies de faun y flora silvestre con algun grado de amenaza, dirigidos a la comunidad seleccionada del municipio de Luruaco, Piojò y Usiacurì,  Juan de Acosta y Tubarà, se hace necesario ampliar el marco de acción.</t>
  </si>
  <si>
    <t>PROGRAMA 2.2. BIODIVERSIDAD Y RIQUEZA DE LOS ECOSISTEMAS MARINO COSTERO</t>
  </si>
  <si>
    <t>OBJETIVO DEL PROGRAMA 2.2: Gestionar y proteger de manera sostenible los ecosistemas marino costeros en el departamento del Atlántico vinculando otras entidades que ejercen autoridad marítima en aras de evitar efectos nocivos y adoptar medidas que permitan restaurarlos y con ello aumentar la productividad y conservación de estos ecosistemas para beneficio social, cultural y ambiental de estas zonas.</t>
  </si>
  <si>
    <t>Se conformó Comisión Conjunta entre CRA, CARDIQUE, BARRANQUILLA VERDE, CARSUCRE, EPA CARTAGENA, UNIDAD NACIONAL DE PARQUES Y MINISTERIO DE AMBIENTE  y se presentó y aprobó el documento institucional del POMIUAC, el  cual incluye la zonifiación, visión, programas proyectos y el esquema financiero del POMIUAC DEL RÍO MAGDALENA- COMPLEJO CANAL DEL DIQUE - SISTEMA LAGUNAR DE LA CIÉNAGA GRANDE DE SANTA MARTA.</t>
  </si>
  <si>
    <t>La franja costera del Departamento del Atlántico, cuenta con una vocación turistica, la cual se convierte en un potencial para la promoción de un turismo de naturaleza, el cual a tarves de acciones de ordenamiento permitira implementar estrategias con enfoque de sostenibilidad.</t>
  </si>
  <si>
    <t xml:space="preserve">0- No hay a la fecha un documento en ese sentido </t>
  </si>
  <si>
    <t>0 - No existe Programa  con este propósito</t>
  </si>
  <si>
    <t xml:space="preserve">Se cuenta con una estación de monitoreo  en el municipio de Puerto Colombia. Sin embargo, no se encuentra en funcionamiento. Se requiere realizar revisión y mantenimiento de este equipo para lograr su operatividad.  De no ser posible, realizar gestiones para la instalación y puesta en marcha de una estación de monotireo </t>
  </si>
  <si>
    <t>PROGRAMA 2.3. ESTRATEGIAS REGIONALES DE CONSERVACIÓN</t>
  </si>
  <si>
    <t>OBJETIVO DEL PROGRAMA 2.3: Identificar nuevos territorios para la conservación a través de la declaración y administración de áreas protegidas, desarrollar actividades económicas que puedan generar un beneficio  a las comunidades que habitan en ecosistemas estratégicos sin alterar los ecosistemas, motivar la generación y producción de negocios verdes en donde se oferten bienes y servicios ambientales generan impactos ambientales positivos y estructurar programas de compensación ambiental para la restauración de ecosistemas de bosque seco tropical existentes en el departamento del Atlántico.</t>
  </si>
  <si>
    <t>El  Departamento del Atlántico tiene cinco Áreas Protegidas, tres de ellas conforme al Decreto 2372 del  2010. Por superar los cinco años de elaboraciòn deben ser actualizados de acuerdo con su estado de conservaciòn: PMA PNR Los Rosales , PMA DRMI Luriza, PMA RFP  El Palomar</t>
  </si>
  <si>
    <t>El deparatmento del Atlàntico actualmente cuenta com cinco àreas protegidas,  las cuales son adminsitradas por la CRA siguiendo los lineamientos del decreto 2372 del 2010. Durante la implementación del PAC 2016-2019 se realizo un convenio de asociación con el municipio de Usiacurí con el obejtivo de aunar esfuerzos administrativos que permitieran ejecutar actividades y programas de educación en pro de la conservaciòn del DMI Luriza.</t>
  </si>
  <si>
    <t xml:space="preserve">Actualmente la CRA esta integrada al Sistema Regional de Áreas protegidas -  SIRAP Caribe,  la finalidad  de  este sistema  es aunar esfuerzos humanos, técnicos y financieros que permitan desarrollar actividades tendientes a la declaratoria de áreas protegidas, la conservación de ecosistemas estratégicos, la producción sostenible y la creación de corredores de conectividad que permitan recuperar la estructura ecológica de la región Caribe </t>
  </si>
  <si>
    <t>La corporaciòn a traves las diferentes gestiones y recuros propios ha adquirido 302,45 hectáreas de predios privados ubicadas en àreas protegidas</t>
  </si>
  <si>
    <t xml:space="preserve">La Corporaciòn hasta la fecha ha declarado cinco àreas protegidas bajo las categoria establecidas en el Decreto 2372 del 2010, estas Hectáreas suman  5.535,32 de protecciòn al bosque seco tropical y de sus servicios ecosistemico, ademas de ello existen mas de 5 àreas priorizadas para su conervaciòn. </t>
  </si>
  <si>
    <t>La corporaciòn establecio en el Plan de Acciòn 2016-2019 en su linea estrategica Patrimonio natural una serie de programas encaminados a fortalecimiento educativo en torno al tema de àreas protegidas sin embargo estos temas son considerados transversales ya que se necesita involucrar y concientizar a la poblaciòn en los beneficios y acciones encaminadas al mejoramiento de la caliad ambiental de las zonas de amortiguación</t>
  </si>
  <si>
    <t>La coporaciòn en el año 2018 realizo una interveciòn de tres cuerpos de agua ubicados en la Reserva Forestal Protectora El Palomar ubicada en el municipio de Piojò, esto fue realizado bajo la construcciòn de medidas de adaptaciòn al cambio climàtico basado en la conservaciòn de los ecosistemas.</t>
  </si>
  <si>
    <t>Estas actividades  son  establecidas y  estimadas por la CRA  en cada uno  de los Planes de Manejo ambiental de las àreas protegidas declaradas en jurisdicciòn del Atlàntico, dirigidas al beneficio de los propietarios de predios privados de las àreas protegidas, incentivandolos a la conservaciòn de la zona, en el plan de acciòn 2016-2019 se conto con la participaciòn de algunos propietarios de predios en las àreas protegidas ubicadas en los municipios de Piojò y Usiacurì , por lo que se hace necesaria ampliaral a otros propietarios ubicados en otras àreas protegidas establecidas.</t>
  </si>
  <si>
    <t>NO existen de linemaientos establecidos que permitan desarrollar la actividad del ecoturismo en las àreas protegidas desde la escala regional y acuerdo a  su categoria establecida por el Decreto 2372 del 2010 y los lineamientos establecidos por  la Unidad Administrativa de Parques Nacionales de Colombia (UASPNN) .</t>
  </si>
  <si>
    <t xml:space="preserve">Existe actualmente para el Departamento del Atlàntico dos estudios de capacidad de carga establecidos para dos àreas protegidas con el que se pretende controlar la entreda y el impacto ambiental generado por la actividad ecoturistica, se pretende continuar con estos estudios en dos àreas protegidas para el buen uso y conservaciòn de los recursos naturales </t>
  </si>
  <si>
    <t>Dentro de las acciones de reducción del riesgo de desastre y articulados con las acciones de conservación del bosque seco del Departamento se requiere contrar con protocolos que permitan atender efectivamente cualquier en las  areas protegidas.</t>
  </si>
  <si>
    <t>Existe la ventanilla de negocios verdes , creada y publicada en web  por la CRA,  se necesita continuar con el proceso de actualizaciòn y nuevos registros de emprendimiento de negocios verdes en el  Atlàntico.</t>
  </si>
  <si>
    <t xml:space="preserve">Existe a la fecha 6 negocios verdes establecidos en el departamento del Atlàntico, para este nuevo Plan de acciòn es necesario establecer y consolidar  de manera efectiva un servicio de Apoyo asistencia tècnica para los nuevos negocios verdes y los ya existentes </t>
  </si>
  <si>
    <t xml:space="preserve">Se cuenta con un  Plan Estrategico Departamental para la Promociòn de los Negocios verdes estbelcido por la CRA , Este plan deber ser entendido como un instrumento basado en su mayor parte en las actividades y labores que, desde un nivel departamental, puedan desarrollarse para llegar luego a la consolidación de los Negocios Verdes en el ámbito nacional e internacional, buscando potenciar las ventajas comparativas ambientales del departamento y permite que el ambiente sea una variable activa en la competitividad del país.
</t>
  </si>
  <si>
    <t>Existe el Plan nacional y el Programa  Regional de Negocios Verdes , que son lieneamientos establecidos para  la puesta en marcha de los procesos y consolidaciòn de los Negocios verdes para el Atllàntico.</t>
  </si>
  <si>
    <t xml:space="preserve">Se formuló la estrategia regional de compensaciones a 2023 y se expidió el marco normativo regional en la materia,  Res. 000660 de 2017, Res. 000661 de 2017, Res 360 de 2018 y Res 87 de 2019. http://www.crautonoma.gov.co/Ambiental/compensaciones
</t>
  </si>
  <si>
    <t>3. LÍNEA SOSTENIBILIDAD DEMOCRÁTICA</t>
  </si>
  <si>
    <t>Programa 3.1.: La Educación Ambiental como proceso de transformación cultural para la sostenibilidad</t>
  </si>
  <si>
    <t xml:space="preserve">OBJETIVO DEL PROGRAMA 3.1: Tiene como objetivo la formación de personas críticas y reflexivas, con capacidades para comprender las problemáticas ambientales de sus contextos, así como también para participar activamente en la construcción de apuestas integrales (técnicas, políticas, pedagógicas y otras), que apunten a la transformación de su realidad, en función del propósito de construcción de sociedades ambientalmente sustentables y socialmente justas. </t>
  </si>
  <si>
    <r>
      <t xml:space="preserve">% de trámites atendidos para la evaluación, seguimiento y resolución de autorizaciones ambientales otorgadas por la corporación, </t>
    </r>
    <r>
      <rPr>
        <b/>
        <sz val="10"/>
        <rFont val="Century Gothic"/>
        <family val="1"/>
      </rPr>
      <t>con cumplimiento de los términos otorgados por la Ley</t>
    </r>
  </si>
  <si>
    <t>PROGRAMA 3.2: La participación social como fundamento de la gestión ambiental territorial</t>
  </si>
  <si>
    <t>Objetivo del Programa 3.2: Tiene como objetivo promover la ciudadanía y el empoderamiento de la comunidad, a través de la cualificación de los conocimientos, así como impulsando iniciativas de redes, sociedad civil organizada, ONGs para la solución de problemáticas ambientales o el fortalecimiento de potencialidades ambientales locales, en el marco de la inclusión, considerada esta como fundamental en la construcción de una cultura ética y una sociedad responsable con la sostenibilidad ambiental.</t>
  </si>
  <si>
    <t xml:space="preserve">Objetivo del Programa 3: Objetivo es impulsar estrategias que propenden por el desarrollo y divulgación de los conocimientos sobre el ambiente de las etnias asentadas en el Departamento, valorando y reconociendo sus saberes ambientales tradicionales, a fin de tender hacia un país más equitativo e incluyente. </t>
  </si>
  <si>
    <t>PROGRAMA 3.3 : La diversidad etnocultural del Departamento del Atlántico como potencial estratégico para la sostenibilidad ambiental.</t>
  </si>
  <si>
    <r>
      <t xml:space="preserve">Objetivo del Programa 3.4: </t>
    </r>
    <r>
      <rPr>
        <b/>
        <sz val="12"/>
        <color rgb="FF000000"/>
        <rFont val="Century Gothic"/>
        <family val="1"/>
      </rPr>
      <t>Implementar un sistema de seguimiento y monitoreo a escala comunitaria de los objetivos de desarrollo sostenible-ODS en el Departamento del atlántico</t>
    </r>
  </si>
  <si>
    <t>TOTAL RECURSOS</t>
  </si>
  <si>
    <t>LÍNEA BASE</t>
  </si>
  <si>
    <t xml:space="preserve">4. LÍNEA SOSTENIBILIDAD SECTORIAL </t>
  </si>
  <si>
    <t>PROGRAMA 4.2 Por un Departamento con Energías Renovables</t>
  </si>
  <si>
    <t>OBJETIVO DEL PROGRAMA 2: Fomentar en el Departamento del Atlántico, la utilización de los recursos naturales (sol, el viento, el agua o la biomasa vegetal o animal) como fuentes de generación de energías, reemplazando las fuentes convencionales por fuentes naturales que se renuevan ilimitadamente.</t>
  </si>
  <si>
    <t>PROGRAMA 4.1 Equipamiento sostenibles</t>
  </si>
  <si>
    <t>OBJETIVO DEL PROGRAMA 1:  Promover estrategias de gestión ambiental eficaces dentro de los procesos de producción de alto impacto, con el fin de garantizar el cumplimiento de la normatividad ambiental y reducir la contaminación.</t>
  </si>
  <si>
    <t xml:space="preserve">PROGRAMA 4.3.  Territorios con planificación ambiental </t>
  </si>
  <si>
    <t>OBJETIVO DEL PROGRAMA 3: Brindar insumos y asistencia profesional que permitan la adecuada planificación y ordenación de los territorios del Departamento del Atlántico, con el fin de incorporar en sus procesos el correcto manejo, administración y aprovechamiento de los recursos naturales renovables y no renovables presentes en su área.</t>
  </si>
  <si>
    <t>Programa 4.4.  Prevención, Control y Monitoreo del Aire y Suelo</t>
  </si>
  <si>
    <t xml:space="preserve">Objetivo del programa 4: Realizar acciones de monitoreo y control con el fin de mantener índices adecuado de calidad de aire en el Departamento, así como desarrollar proyectos de economía circular que permitan reducir la contaminación del suelo. </t>
  </si>
  <si>
    <t>Objetivo del programa 5: Fortalecer el principal proceso misional de la Corporación, garantizando la adecuada aplicación de instrumentos regulatorios y económicos ambientales.</t>
  </si>
  <si>
    <t>Programa 4.6: Comunidades y territorios con Conocimiento y adaptación a la Gestión del riesgo</t>
  </si>
  <si>
    <t>Objetivo del programa 6: Definir programas y acciones mediante las cuales se ejecutan los procesos de conocimiento del riesgo, reducción del riesgo y manejo de desastres en el marco de la planificación ambiental del Departamento del Atlántico.</t>
  </si>
  <si>
    <t>En el PGAR se estableció la suscripción de 8 convenios de producción mas limpia y su respectivo seguimiento. Así mismo en el PAC 2016-2019, se suscribieron 3 convenios de producción mas limpia, con el sector avícola, piscícola, e industrial temas de RCD</t>
  </si>
  <si>
    <t>Programa 4.7: Comunidades y territorios con Conocimiento y adaptación cambio climático</t>
  </si>
  <si>
    <t>Objetivo del programa 7: Fomentar la incorporación de la gestión del cambio climático en las decisiones del sector público y privado del Departamento del Atlántico.</t>
  </si>
  <si>
    <t>Existe una consultoría denominada: Plan de Aprovechamiento Energético de biomasa agropecuaria, cumplimiento del PAC 2016-2019</t>
  </si>
  <si>
    <t>Se toma como base lo señalado en el Plan Nacional de Desarrollo PND</t>
  </si>
  <si>
    <t>1. ODS 11 CIUDADES SOSTENIBLES 2. Res. 667 de 2016 ITEM 19</t>
  </si>
  <si>
    <t>7. Energía.                                                                                                     Meta:  Para 2030, aumentar sustancialmente el porcentaje de la energía renovable en el conjunto de fuentes de energía.                                                                               Meta:  Para 2030, duplicar la tasa mundial de mejora de la eficiencia energética                                                                                   11. Ciudades                                                                                              Meta:  Para 2030, reducir el impacto ambiental negativo per cápita de las ciudades, incluso prestando especial atención a la calidad del aire y la gestión de los desechos municipales y de otro tipo</t>
  </si>
  <si>
    <t>PAC, PGAR Y PND</t>
  </si>
  <si>
    <t>PAGR 2012-2022</t>
  </si>
  <si>
    <t xml:space="preserve">El Decreto 1076 de 2015, modificado por el Decreto 1007 de 2018, establece los esquemas de pago por servicios ambientales que deben implementar las autoridades ambientales, y realizar acompañamiento y apoyo a los municipios o entidades privadas para el desarrollo de los mismos </t>
  </si>
  <si>
    <t>Cumplimiento del PND</t>
  </si>
  <si>
    <t>1. ODS 11 CIUDADES SOSTENIBLES 2. Res. 667 de 2016, Ítem 24 y 19.                                            3.   Programa MADS, Producto 4.5.</t>
  </si>
  <si>
    <t xml:space="preserve">1. ODS 11 CIUDADES SOSTENIBLES </t>
  </si>
  <si>
    <t xml:space="preserve">1. ODS 11 CIUDADES SOSTENIBLES 2.  LINEAMIENTOS AMBIENTALES DEL PLAN NACIONAL DE DESARROLLO - ACCIÓN 5.1.    </t>
  </si>
  <si>
    <t xml:space="preserve">1. ODS 11 CIUDADES SOSTENIBLES.                                                                2. Resolución 667 de 2016.                      3.  LINEAMIENTOS AMBIENTALES DEL PLAN NACIONAL DE DESARROLLO - ACCIÓN 8.1                  4. Programa MADS, Producto 4.7.              </t>
  </si>
  <si>
    <t>3. Para 2030, reducir sustancialmente el número de muertes y enfermedades producidas por productos químicos peligrosos y la contaminación del aire, el agua y el suelo.                                                                                                 3. Reforzar la capacidad de todos los países, en particular los países en desarrollo, en materia de alerta temprana, reducción de riesgos y gestión de los riesgos para la salud nacional y mundial</t>
  </si>
  <si>
    <t>Se cuenta con ocho (8) estaciones de calidad de aire ubicadas en los municipios de Soledad, Malambo, Puerto Colombia y Luruaco, de las cuales solo 3 se encuentran en operación</t>
  </si>
  <si>
    <t>Se efectuó el Diseño del Sistema de Vigilancia de Calidad de Aire del departamento del Atlántico en 2012 utilizando los criterios establecidos en el Protocolo para el Monitoreo y Seguimiento. No obstante, debido a la dinámica de crecimiento del sector productivo en el departamento se necesita rediseñar para incluir dos municipios que en la actualidad cuentan con usuarios de los recursos naturales  renovables en jurisdicción de la entidad: Galapa y Tubará.</t>
  </si>
  <si>
    <t>Se registraron informes mensuales alimentados al Subsistema de Información sobre Calidad del Aire – SISAIRE hasta enero de 2019.</t>
  </si>
  <si>
    <t>0 - No hay  acreditación del Sistema de Vigilancia de la Calidad del Aire acreditado con NTC ISO 17025 por el IDEAM.</t>
  </si>
  <si>
    <t>PAC, FUNCIONES MISIONALES</t>
  </si>
  <si>
    <t>Las emisiones totales de Gases de Efecto Invernadero del Departamento del Atlántico se estiman en 7,52 Mton CO2 eq. De acuerdo con la Tercera Comunicación Nacional de Cambio Climático elaborada por el IDEAM (2012) y presentada al Panel Intergubernamental de Cambio Climático (IPCC, por sus siglas en inglés). El 43,21% de las emisiones totales se estiman asociadas al sector minero energético, 21, 96% a la industria manufacturera y 15,49% al transporte. La participación de las emisiones totales de Gases Efecto Invernadero corresponden a 84,16% de CO2 (dióxido de carbono), 11,40% CH4 (metano) y 3,64% N2O (óxido nitroso).</t>
  </si>
  <si>
    <t>0 - NO se cuenta con un inventario de emisiones atmosféricas que incluya los fuentes fijas,  móviles y  biogénicas.</t>
  </si>
  <si>
    <t xml:space="preserve">0 - No hay antecedentes en materia de olores ofensivos </t>
  </si>
  <si>
    <t>Se elaboraron los mapas de ruido diurno y nocturno para los municipios Soledad, Malambo y Sabanalarga. No obstante en cumplimiento de lo establecido en el artículo 22 de la Resolución 627 de 2006, en relación con que los estudios y mapas de ruido de los municipios mayores de cien mil (100.000) habitantes se deben revisar y actualizar periódicamente cada cuatro (4) años, es necesario efectuar la respectiva actualización resultado de la dinámica del sector productivo y las actividades que se realizar en la jurisdicción de la entidad.</t>
  </si>
  <si>
    <t>La Corporación Autónoma Regional del Atlántico ha efectuado operativos con pruebas de sonometría en los municipios del departamento en atención a las denuncias interpuestas y en apoyo a los entes territoriales.</t>
  </si>
  <si>
    <t>1. ODS 11. Ciudades y comunidades sostenibles,                       2. Res. 667 de 2016.   ITEM 19 y 25                               3. Programa MADS, Producto 6.10.</t>
  </si>
  <si>
    <t>1. ODS 11. Ciudades y comunidades sostenibles.                        2.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</si>
  <si>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 y 26</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</si>
  <si>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</si>
  <si>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</si>
  <si>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Objetivo 13 Acción por el Clima: Adoptar medidas urgentes para combatir el Cambio Climático y sus efectos, 13.2 Incorporar medidas relativas al Cambio climático en las políticas, estrategias y planes nacionales RESOLUCIÓN 667 DE 2016 ITEM 19</t>
  </si>
  <si>
    <t>1. ODS 11. Ciudades y comunidades sostenibles                             2. Programa MADS, Producto 3.16.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</si>
  <si>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</si>
  <si>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</si>
  <si>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</si>
  <si>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ODS 11. Ciudades y comunidades sostenibles, Meta 11.6 Minimizar el impacto ambiental de las ciudades "De aquí a 2030, reducir el impacto ambiental negativo per cápita de las ciudades, incluso prestando especial interés a la calidad del aire…"                RESOLUCIÓN 667 DE 2016 ITEM 19</t>
  </si>
  <si>
    <t xml:space="preserve">Requerimiento efectuado por entes de control, Ministerio y Plan Nacional de Desarrollo </t>
  </si>
  <si>
    <t>Mandato de ley</t>
  </si>
  <si>
    <t>Existe Plan Departamental de RESPEL Atlántico, así mismo esta contemplado en el PGAR y en el PAC 2016-2019, pero no se llevo a cabo la implementación del plan, por lo que se requiere cumplir con los proyectos contemplados en el mismo.</t>
  </si>
  <si>
    <t xml:space="preserve">Es deber de la Corporación tener al día los reporte de la empresas que generan residuos peligros, aquellas que hayan cometido infracciones ambientales, a pesar de haberse cumplido en Pac anteriores las metas de esto, se debe continuar porque es una obligación que por ley tenemos </t>
  </si>
  <si>
    <t xml:space="preserve">El concepto de energía Circular lo consigna el Actual Plan de Desarrollo, por lo que se toma este concepto y su importancia en el tratamiento de productos de uso masivo para desarrollar proyectos que impacten positivamente en el Departamento. </t>
  </si>
  <si>
    <t>1. ODS 11. Ciudades y comunidades sostenibles,                       2. . LINEAMIENTOS AMBIENTALES DEL PLAN NACIONAL DE DESARROLLO - ACCIÓN 4.2.                   3. RESOLUCIÓN 667 DE 2016 ITEM 19</t>
  </si>
  <si>
    <t>1. ODS 12. Producción sostenible 2. Res. 667 2016 - Ítem 17 Y 19</t>
  </si>
  <si>
    <t>15. Vida de ecosistemas terrestres. Movilizar y aumentar de manera significativa los recursos financieros procedentes de todas las fuentes para conservar y utilizar de forma sostenible la diversidad biológica y los ecosistemas</t>
  </si>
  <si>
    <t>1. ODS 11. Ciudades y comunidades sostenibles,                       2. . LINEAMIENTOS AMBIENTALES DEL PLAN NACIONAL DE DESARROLLO - ACCIÓN 4.3. RESOLUCIÓN 667 DE 2016 ITEM 19</t>
  </si>
  <si>
    <t>11. Meta:  Para 2030, reducir el impacto ambiental negativo per cápita de las ciudades, incluso prestando especial atención a la calidad del aire y la gestión de los desechos municipales y de otro tipo                                                 RESOLUCIÓN 667 DE 2016 ITEM 19</t>
  </si>
  <si>
    <t>Estos temas tienen su fundamento en el PGAR, PAC, pero adicionalmente están fundamentadas en la ley 99 de 1993 y sus reglamentaciones en materia del ejercicio de autoridad ambiental</t>
  </si>
  <si>
    <t>La corporación debe realizar permanentemente seguimiento a las quejas presentadas por los entes de control y usuarios por el desarrollo de actividades</t>
  </si>
  <si>
    <t>Dentro del marco de las licencias o permisos otorgados se requiere hacer una revisión y seguimiento puntual a las medidas de compensación impuestas (ya sea de licencias permisos o sanciones) para determinar la eficiencia y eficacia de estas medidas impuestas</t>
  </si>
  <si>
    <t>La corporación ha adelantado un proceso de identificación de los usuarios ilegales en todos los sectores productivos, y ubicarlos a través del sistema de información geográfica, para la acertada toma de decisiones en los procesos que se adelanten</t>
  </si>
  <si>
    <t>La corporación debe realizar permanentemente seguimiento a las quejas presentadas por los entes de control y usuarios , así como el control al tráfico ilegal de especies de flora y fauna, y velar por su adecuada atención</t>
  </si>
  <si>
    <t>La corporación debe realizar permanentemente seguimiento a las quejas presentadas por los entes de control o usuarios por el desarrollo de actividades, así como el control al trafico ilegal de especies de flora y fauna, y velar por su adecuada disposición final</t>
  </si>
  <si>
    <t>La Corporación debe garantozar la atención y valoración temprana de ejemplares con ocasión a denuncias, rescates y decomisos que se reallicen.</t>
  </si>
  <si>
    <t>Es necesario contar con una base de datos actualizada de los usuarios que deben presentar sus autodeclaraciones y demás información base para la tasación de los instrumentos económicos</t>
  </si>
  <si>
    <t>1. ODS 15 VIDA DE ECOSISTEMAS TERRESTRES.                                             2.  Resolución 667 de 2016.                     3. Programa MADS, Producto 6.16</t>
  </si>
  <si>
    <t>1. ODS 15 VIDA DE ECOSISTEMAS TERRESTRES.                                             2.  Programa MADS, Producto 2.21.                                                                  3. Resolución 667 de 2016, ITEM 23</t>
  </si>
  <si>
    <t>Vida de ecosistemas terrestres. Movilizar y aumentar de manera significativa los recursos financieros procedentes de todas las fuentes para conservar y utilizar de forma sostenible la diversidad biológica y los ecosistemas</t>
  </si>
  <si>
    <t xml:space="preserve">1. ODS  13.  Acción por el Clima     2 LINEAMIENTOS AMBIENTALES DEL PLAN NACIONAL DE DESARROLLO - ACCIÓN 4.6.                                                    </t>
  </si>
  <si>
    <t xml:space="preserve">1. ODS 13.  Acción por el Clima      2. LINEAMIENTOS AMBIENTALES DEL PLAN NACIONAL DE DESARROLLO - ACCIÓN 4.6.                                                               </t>
  </si>
  <si>
    <t>1. ODS 15 VIDA DE ECOSISTEMAS TERRESTRES.                                             2.  Programa MADS, Producto 2.16.</t>
  </si>
  <si>
    <t>100Ç5</t>
  </si>
  <si>
    <t xml:space="preserve">Con los contratos de POMCA Mag, Mallorquín y Canal del Dique  se hicieron los mapas de los municipios que pertenecen a estas cuencas. No se ha hecho para los Municipio de las cuencas de Mar Caribe. Hay 18/22. Falta Tubará, Luruaco, Juan De Acosta y Piojó. </t>
  </si>
  <si>
    <t xml:space="preserve">PAC, PGAR </t>
  </si>
  <si>
    <t xml:space="preserve"> PND</t>
  </si>
  <si>
    <t>13. Fortalecer la resiliencia y la capacidad de adaptación a los riesgos relacionados con el clima y los desastres naturales en todos los países</t>
  </si>
  <si>
    <t>1. ODS 13 ACCIÓN POR EL CLIMA.                                                        2.  Res. 667 de 2016. Ítem 7   y 19                                                3. LINEAMIENTOS AMBIENTALES DEL PLAN NACIONAL DE DESARROLLO - ACCIÓN 2.2.                  4.   Programa MADS, Producto 3.10.</t>
  </si>
  <si>
    <t xml:space="preserve">1. ODS 13 ACCIÓN POR EL CLIMA.                                                        2. LINEAMIENTOS AMBIENTALES DEL PLAN NACIONAL DE DESARROLLO - ACCIÓN 2.4                    </t>
  </si>
  <si>
    <t>PAC, PGAR, PND, PGICCTA</t>
  </si>
  <si>
    <t>1. ODS 13 ACCIÓN POR EL CLIMA.                                                        2. LINEAMIENTOS AMBIENTALES DEL PLAN NACIONAL DE DESARROLLO - ACCIÓN 2.4.                     3.   Programa MADS, Producto 3.8.</t>
  </si>
  <si>
    <t>5. LÍNEA SOSTENIBILIDAD INSTITUCIONAL</t>
  </si>
  <si>
    <t>Programa 3.4: Participación para el seguimientos ods municipales del compenente ambiental</t>
  </si>
  <si>
    <t>Objetivo del Programa 1: Proveer, mantener y desarrollar un recurso humano altamente competente y motivado, para alcanzar las metas institucionales a través de la planificación y ejecución de programas de capacitación y desarrollo organizacional, velando por el cumplimiento de las normas y procedimientos vigentes, en materia de empleo público.</t>
  </si>
  <si>
    <t>PROGRAMA 5.1. Gestión humana (personal competente para la sostenibilidad ambiental en el Departamento</t>
  </si>
  <si>
    <t xml:space="preserve">En la actualidad,  hay 68 cargos funcionarios en planta. En 2012 se realizó estudio de medición de cargas laborales el cual arrojó como resultado que la planta de personal debe ajustarse en un 50% más, para un total de los 122 cargos. </t>
  </si>
  <si>
    <t>El grupo de funcionarios de la entidad adscrito al sindicato nacional, desarrolló durante la anterior desarrollo 6 reuniones de asamblea general, 2 capacitaciones, 6 reuniones de juntas directivas, celebración del 1 de mayo, realización del acuerdo laboral e integración sindical</t>
  </si>
  <si>
    <t>El Plan de capacitación y bienestar social formulado para la vigencia 2016-2019 fue ejecutado en un 100%: 104  capacitaciones para el fortalecimiento de competencias técnicas y académicas de los funcionarios y 48 actividades de bienestar</t>
  </si>
  <si>
    <t xml:space="preserve"> Durante la vigencia del Plan de acción 2016-2019, 38 funcionarios cumplieron con las calidades para acceder a estímulos educativos.  Se solicitaron 21 estímulos educativos durante los 4 años y se entregó  el  100% de ellos. </t>
  </si>
  <si>
    <t>Pacto por la Equidad:  Salud para todos con calidad y eficiencia por todos. Decreto 612 de 2018. Integración de los planes institucionales y estratégicos al Plan de Acción; 
1. Plan Anual de Vacantes
2. Plan de Previsión de Recursos Humanos
3. Plan Estratégico de Talento Humano.
4.Plan Institucional de Capacitación
5. Plan de Incentivos InstitucionalesODS 3. Salud y Bienestar
ODS 4. Educación de Calidad
ODS 8.Trabajo Decente y Crecimiento Económico
ODS 16 Paz, Justicia e instituciones solidas</t>
  </si>
  <si>
    <t>Esta meta parte de la Autoevaluación legal de los Estándares Mínimos del Sistema de Gestión en Seguridad y Salud en el Trabajo (SG-SST) realizada en diciembre de 2019 según exigencia normativa  establecida en el parágrafo 1 del articulo 28 de la Resolución 0312 de 2019 y previamente remitida a la Administradora de riesgos laborales Colmena Seguros, en la cual la Corporación alcanzo una valoración de 95 /100 puntos posibles</t>
  </si>
  <si>
    <t>Esta meta parte de la información consignada en el Diagnóstico de condiciones de salud vigencia 2018 - 2019 y de los conceptos medico laborales en los cuales reposa el panorama general e individual de las condiciones de salud de la población trabajadora de la Corporación, como punto de partida para la implementación de los sistemas de vigilancia epidemiológica requeridos conforme a estos resultados y a la información consignada en el profesiograma y en la matriz de identificación, evaluación y valoración de peligros y control de riesgos.</t>
  </si>
  <si>
    <t>Esta meta parte de la asignación de elementos de protección personal a lo funcionarios que realizan labores operativas en campo durante la vigencia 2017  y  a los trabajadores en misión y funcionarios administrativos durante la vigencia 2017, 2018 y 2019 y de la conformación y entrenamiento a la brigada de emergencias para la atención de primeros auxilios, emergencias contraincendios básicas y evacuación durante las vigencias 2017, 2018 y 2019.</t>
  </si>
  <si>
    <t>El punto de partida lo constituye la evaluación de los puntos críticos de iluminación realizada en las vigencias 2018 y 2019 y la medición de los puntos de disconfort auditivo para efectos de concentración en el trabajo durante la vigencia 2018</t>
  </si>
  <si>
    <t>La línea base a partir de la cual se formula la presente meta consiste en los siguientes desarrollos: Certificación y recertificación de trabajo en alturas para un trabajador en misión en las vigencias 2018 y 2019 respectivamente, elaboración del manual de Seguridad y Salud en el Trabajo para contratistas vigencia 2019, los informes de inspecciones de seguridad a obras civiles 2019, Inclusión de criterios de SST en los estudios previos de los procesos contractuales de la Corporación</t>
  </si>
  <si>
    <t>Esta meta parte de haber radicado y alcanzado la aprobación del documento digital que contiene el Plan Estratégico de Seguridad vial de la CRA durante la vigencia 2018 y  de haber alcanzado superar la visita de auditoria legal reglamentaria en campo (antiguo AVAL)  del PES,V con una valoración de 99.1/100 puntos posibles. Ambos, por parte de la Secretaria de Transito y Movilidad del Atlántico.</t>
  </si>
  <si>
    <t xml:space="preserve"> Requisito Legal Decreto 1072 de 2015 -
 Resolución 0312 DE 2019.
ODS 3. Salud y Bienestar
ODS 8.Trabajo Decente y Crecimiento Económico</t>
  </si>
  <si>
    <t>La entidad cuenta actualmente con una Red LAN de 100 puntos de red de cableado estructurado, de datos interconectados por un centro de cableado ubicado en el área de sistemas. El cableado es UTP Categoría 6A, para una velocidad de transmisión de 10/100/1000 Mbps.
El centro de cableado es un armario en el cual se encuentra un Smith DELL N2048P de 48 puertos, el cual es el switch principal e interconecta los diferentes segmentos de la LAN: El Datacenter, la red inalámbrica Aerohive y los switches que conectan los puntos de voz y datos en las oficinas. Los switches antes mencionados corresponden a 2 switches HP V1910 de 48 puertos, 1 switch HP V1910 de 24 puertos y un switch 3COM V2928 de 24 puertos. La red de voz es análoga y se sirve a través de una central telefónica Panasonic que sirve a una red de 19 teléfonos y 70 extensiones. 
El Datacenter corporativo está compuesto por 2 servidores Dell R520 con procesador Intel Xeon CPU E5-2440 v2 @ 1.90GHz 8 núcleos/16 procesos, 96 GB en RAM, disco duro de 500 GB, con sistema VMware ESXi 6.5.0, 8935087, sirviendo 18 máquinas virtuales. La solución de almacenamiento corresponde a 1 maquina NAS Dell PowerVault MD3600i de 10 TB y 1 máquina SAN Dell Compellent EMC 3020 de 30 TB, todos ellos conectados a través de fibra óptica mediante un switch Dell EMC S4128F. En el mismo armario se encuentran ubicadas dos máquinas Sonicwall NSA 2600, en arreglo de alta disponibilidad, como principal medida de protección y enrutamiento entre la LAN e Internet.      
Se cuenta con  45 computadores All-in-one con procesador Core i7 de 4a y 6a generacion.
33 computadores desktop con procesador Corei7 de 2a generacion, Core2, Pentium D y Pentium 4, con sistema operativo Windows Vista Pro (Degradable a XP) licenciado, pero con instalación de Windows 7
19 equipos con procesador Corei7 de 4a generación, 4GB de RAM y licencia Windows7pro.
28 impresoras (3 multifuncionales), 8 escáners (1 de red), 1 UPS de 10 KVA    
130 Licencias Kaspersky Endpoint Advance.
120 Licencias Acronis Backup.
20 Licencias Office 365 Bussinnes.
10 Licencias de Acrobat Pro.
1 Licencia de Vmware.</t>
  </si>
  <si>
    <t xml:space="preserve">PND 2018 - 2022: ARTÍCULOS 147 - 148- 230
Artículo 147 :Pacto por Colombia, pacto por la equidad. Titulado Transformación Digital Pública, las entidades estatales del orden nacional deberán incorporar en sus respectivos planes de acción el componente de transformación digital siguiendo los estándares que defina el MINTIC.
Artículo 148: Establece que la Política de Gobierno Digital es una política de gestión y desempeño.
Artículo 230: Gobierno Digital como Política de Gestión y Desempeño Institucional. Todas las entidades de la administración pública deberán adelantar las acciones que señale el Gobierno nacional a través del MINTIC  para la implementación de la política de Gobierno Digital.
El Decreto 415 de 2016 que adiciona al decreto 1083 de 2015, estableció  lineamientos para el fortalecimiento de las TIC, en los artículos Artículo  2.2.35.3: Objetivos del fortalecimiento institucional, y Artículo 2.2.35.6.: Articulación de las políticas en materia de TI.
ODS 9. Industria, Innovación e Infraestructura
</t>
  </si>
  <si>
    <t>La Entidad cuenta con un procedimiento de comunicación interna y externa. Se desarrolló el Plan de Acción alineado con el PAC 2016-2019 en un 100%. Se incorporó al Plan de Comunicaciones de la vigencia anterior el fortalecimiento de la implementación de herramientas TICs para cada uno de los procedimientos interno y externo, potenciando la imagen de la Entidad en el ámbito virtual a través de las redes sociales.  
A 31 de diciembre de 2019 se tenia 4736 seguidores en Facebook, en twitter 6033 y en instagram 2400</t>
  </si>
  <si>
    <t>PND: Programa Elsa Noguera: Ejes temáticos: Equidad, dignidad y bienestar.
Ley de Transparencia y acceso a la información pública: Artículo 2°. Principio de máxima publicidad para titular universal. Principios de: Transparencia, Buena fe, Facilitación, No discriminación, Celeridad, Eficacia, Calidad de la información, Divulgación proactiva,  Responsabilidad en el uso de la información
Documento CONPES 2790 de 1995 Gestión Pública Orientada a Resultados
Gobierno en Línea: Lineamientos TIC para el Estado y TIC para la sociedad.
ODS 9. Industria, Innovación e Infraestructura</t>
  </si>
  <si>
    <t xml:space="preserve">Durante la vigencia del Plan de acción anterior 2016-2019, la entidad ejecutó dos proyectos con recursos de cooperación internacional.
</t>
  </si>
  <si>
    <r>
      <t xml:space="preserve">Durante la vigencia del Plan de acción anterior 2016-2019, en el Banco de Proyectos se radicaron 115 proyectos ambientales, los cuales fueron evaluados en su totalidad.
</t>
    </r>
    <r>
      <rPr>
        <sz val="11"/>
        <color rgb="FFFF0000"/>
        <rFont val="Calibri Light"/>
        <family val="2"/>
        <scheme val="major"/>
      </rPr>
      <t/>
    </r>
  </si>
  <si>
    <t>0 - No se registra línea base para este indicador</t>
  </si>
  <si>
    <t>PND- EJE TEMÁTICO 2. DIGNIDAD
Tema Agroindustria: El uso eficiente de los recursos naturales en los territorios es uno de los factores cruciales para el desarrollo sostenible
Resolución 0252 de 2012​: "Por la cual se establece la metodología para la formulación de los proyectos de inversión susceptibles de financiamiento con cargo a los recursos del Sistema General de Regalías"
ODS 6 Agua limpia y saneamiento
ODS 7 Energía asequible y no contaminante
ODS 11 Ciudades y comunidades sostenibles
ODS 12 Producción y consumo responsable</t>
  </si>
  <si>
    <t>La entidad cuenta con herramientas para el desarrollo de las actividades de la entidad : PCT FINANCIERO, software contable que cuenta con los módulos de Presupuesto, Central de Cuentas, Contabilidad y Tesorería y RECURSO FÍSICO el cual atiende todas las necesidades de Almacén, Solicitudes de Almacén, Adquisiciones, Bienes Inmuebles. , NONIMA. Adicionalmente la entidad cuenta con Win Isis el cual contiene el catalogo de toda la información existente en nuestro Centro de Documentación; y por ultimo, Docunet, gestor documental basado en el concepto de Cero Papel.
Una de las fortalezas que posee la entidad, es su pagina web www.crautonoma.gov.co, intranet y subportales ya que estos cumplen con todos los lineamientos y directivas emitidas por MinTic.</t>
  </si>
  <si>
    <t>100% del mantenimiento a la página e intranet en años anteriores</t>
  </si>
  <si>
    <t>0 No hay Software para Oficina Jurídica</t>
  </si>
  <si>
    <t>0 No hay Software para PQR</t>
  </si>
  <si>
    <t xml:space="preserve">0 No hay Política al respecto </t>
  </si>
  <si>
    <t xml:space="preserve">La entidad ha venido adelantando la caracterización de las unidades de planificación ambiental, permitiendo la consulta por parte de los usuarios y demás interesados. En esta línea se deberá consolidar una serie de estrategias que permita en tiempo real mostrar la informacion del área de jurisdicción de la entidad, asegurar la integridad de la informacion y el control de esta. Es por ello que para soportar los procesos misionales de la Corporación es importante contar con un Sistema de Información Geográfico que se convierta en fuente única de datos útiles para apoyar o argumentar las decisiones corporativas. </t>
  </si>
  <si>
    <t xml:space="preserve">La Corporación ha venido manteniendo los subsistemas del SIAC alimentados con la informacion reportada en los diferentes procesos </t>
  </si>
  <si>
    <t>ARTÍCULO 147. TRANSFORMACIÓN DIGITAL PÚBLICA. Las entidades estatales del orden nacional deberán incorporar en sus respectivos planes de acción el componente de transformación digital siguiendo los estándares que para este propósito defina el Ministerio de Tecnologías de la Información y las Comunicaciones. En todos los escenarios la transformación digital deberá incorporar los componentes asociados a tecnologías emergentes, definidos como aquellos de la Cuarta Revolución Industrial, entre otros.
ODS 6 Agua limpia y saneamiento
ODS 9 Industria, Innovación e Infraestructura
ODS 11 Ciudades y comunidades sostenibles
ODS 12 Producción y consumo responsable
ODS 13 Acción por el clima
ODS 14 Vida Submarina
ODS 15 Vida de Ecosistemas terrestres</t>
  </si>
  <si>
    <t>La Corporación implementó y mantiene un sistema de gestión de la calidad bajo la norma ISO 9001 , este modelo de gestión se encuentra certificado desde el 2015. así mismo se avanzo en la implementación de lineamientos legales de seguridad y salud en el trabajo y lineamientos correspondientes a la norma ISO 14001</t>
  </si>
  <si>
    <t>ODS 3. Salud y Bienestar
ODS 8.Trabajo Decente y Crecimiento Económico
ODS 9 Industria, Innovación e Infraestructura
ODS 12 Producción y consumo responsable
ODS 13 Acción por el clima
ODS 16 Paz, Justicia e instituciones solidas</t>
  </si>
  <si>
    <t xml:space="preserve">0 - No hay norma implementada </t>
  </si>
  <si>
    <t xml:space="preserve">Se culmino la Fase de Autodiagnóstico </t>
  </si>
  <si>
    <t>Se adecuó una sede en la ciudad de Barranquilla y otra  en el municipio de Repelón,  para el almacenamiento, custodia y acceso de la información del archivo central.</t>
  </si>
  <si>
    <t xml:space="preserve">Actualización de los instrumentos archivísticos de las vigencias anteriores 2016-2019 y las acciones preventivas y/o correctivas para  minimizar  fallas en el acceso y entrega de información. </t>
  </si>
  <si>
    <t>Se cuentan como mas de 4200 expedientes de tramites ambientales que requieren ser revisados y organizados para el adecuado seguimiento de las actividades.</t>
  </si>
  <si>
    <t>X. Pacto por la protección y promoción de nuestra cultura y desarrollo de la economía naranja.
Línea : 1. Todos somos cultura: la esencia de un país que se transforma desde los territorios
Programa:
Gestión, protección y salvaguardia del patrimonio cultural colombiano
ODS 16 Paz, Justicia e instituciones solidas</t>
  </si>
  <si>
    <t>En la  vigencia 2016-2019 la entidad atendió la totalidad de los tramites procesales relacionados con las  actividades de defensa judicial.</t>
  </si>
  <si>
    <t xml:space="preserve">En el cuatrienio anterior se realizó el Manual de Daño Antijurídico, queda su implementación </t>
  </si>
  <si>
    <t>100% de PQRS atendidas de 2016 a 2019</t>
  </si>
  <si>
    <t>La corporación para la vigencia 2016-2019, cumplió con la totalidad de la atención a los requerimientos de contratación</t>
  </si>
  <si>
    <t>Requerimientos legales
ODS 16 Paz, Justicia e instituciones solidas</t>
  </si>
  <si>
    <t>Teniendo en cuenta los objetivos planteados por la ODS, y que la CRA pretende ser pionera en la implementación de energías renovables, se busca aumentar sustancialmente el porcentaje estas en las instalaciones de la CRA. No esta contemplado ni en el PGAR, ni en PAC anteriores.</t>
  </si>
  <si>
    <t>"7. Energía. Meta: Para 2030, aumentar sustancialmente el porcentaje de la energía renovable en el conjunto de fuentes de energía.
Meta:  Para 2030, duplicar la tasa mundial de mejora de la eficiencia energética.
11. Ciudades Meta:  Para 2030, reducir el impacto ambiental negativo per cápita de las ciudades, incluso prestando especial atención a la calidad del aire y la gestión de los desechos municipales y de otro tipo."</t>
  </si>
  <si>
    <t>Para la operatividad de la entidad se cuenta dentro de su inventario con elementos de infraestructura correspondiente a aires acondicionados, inmuebles, equipos de medición, subestación eléctrica, motobombas, extintores  y otros,  necesarios  para su óptimo funcionamiento.</t>
  </si>
  <si>
    <t>La entidad cuenta con una sede principal donde actualmente se cumple con las funciones misionales y de apoyo, así mismo cuenta con dos sedes el vivero armando Dugand ubicado en repelón y la finca piloto en sibarco Baranoa</t>
  </si>
  <si>
    <t>Durante la vigencia 2016-2019 la entidad contó con cuatro (4) vehículos propios, que actualmente tienen una antigüedad superior a siete años, los cuales están asignados a Dirección General, secretaría general, Subdirección de Gestión ambiental y Subdirección de Planeación.</t>
  </si>
  <si>
    <t>ODS 3. Salud y Bienestar
ODS 8.Trabajo Decente y Crecimiento Económico
ODS 9 Industria, Innovación e Infraestructura
ODS 16 Paz, Justicia e instituciones solidas</t>
  </si>
  <si>
    <t>PROGRAMA 5.2 Seguridad y salud en el trabajo (personal protegido para proteger el ambiente)</t>
  </si>
  <si>
    <t>Objetivo del Programa 2: Garantizar el cumplimiento legal y la mejora continua del Sistema de Gestión de Seguridad y Salud en el Trabajo y el fortalecimiento de una cultura de prevención, autorregulación y autocuidado.</t>
  </si>
  <si>
    <t>PROGRAMA 5.3. Tecnología (tecnología de punta para la autoridad ambiental)</t>
  </si>
  <si>
    <t>Objetivo del Programa 3: Gestionar de manera eficiente, óptima y transparente, las herramientas y servicios tecnológicos de la Corporación, para garantizar su disponibilidad, seguridad, actualización, utilización y pertinencia, buscando la satisfacción de los usuarios y procesos institucionales, dando cumplimiento a la política de gobierno digital.</t>
  </si>
  <si>
    <t xml:space="preserve">Objetivo del programa 4: Diseñar e implementar estrategias y acciones de comunicación que consoliden y posicionen la imagen institucional de la corporación a nivel regional y nacional. 
</t>
  </si>
  <si>
    <t>PROGRAMA 5.4: Comunicaciones (fortalecimiento de la presencia institucional en medios de comunicación)</t>
  </si>
  <si>
    <t>PROGRAMA 5.5: Banco de Proyectos (creatividad para la ejecución de proyectos ambientales)</t>
  </si>
  <si>
    <t>Objetivo del Programa 5: Consolidar las condiciones técnicas y humanas, con el fin de gestionar recursos de fuentes externas a nivel nacional e internacional, a partir de la formulación y ejecución de proyectos ambientales.</t>
  </si>
  <si>
    <t>PROGRAMA 5.6: Información Ambiental (una información oportuna y veraz permite decidir correctamente en el cuidado del ambiente)</t>
  </si>
  <si>
    <t>Objetivo del Programa 6: Facilitar la gestión de la información ambiental como  apoyo para la toma de decisiones y seguimiento de los ecosistemas y recursos naturales del Departamento del Atlántico.</t>
  </si>
  <si>
    <t>PROGRAMA 5.7:  Sistemas de Gestión integrados (una gestión eficiente y coherente con los principios ambientales)</t>
  </si>
  <si>
    <t>Objetivo del Programa 7: Desarrollar e implementar un modelo de gestión corporativo que integre sistemas disimiles, pero complementarios, buscando el cumplimiento de los objetivos corporativos, la mejora continua, el bienestar social de sus funcionarios y colaboradores, y el posicionamiento institucional.</t>
  </si>
  <si>
    <t>PROGRAMA 5.8: Gestión Documental y Archivo (la trazabilidad de la información permite actuar de forma responsable)</t>
  </si>
  <si>
    <t>Objetivo del Programa 8: Fortalecer el Sistema de Gestión Documental a través de la planificación, desarrollo, control y mejora continua de actividades técnicas y administrativas; cumpliendo con la normatividad, y garantizando el derecho de acceso a la información.</t>
  </si>
  <si>
    <t>PROGRAMA 5.9: Soporte Jurídico (una entidad que cuida sus recursos)</t>
  </si>
  <si>
    <t>Objetivo del Programa 9: Fortalecer los procesos de defensa jurídica y contratación, dando cumplimiento a la normatividad respectiva, y con el fin de prevenir y salvaguardar a la entidad frente a posibles acciones en su contra.</t>
  </si>
  <si>
    <t>PROGRAMA 5.10: Gestión de Infraestructura (condiciones adecuadas para prestar un mejor servicio)</t>
  </si>
  <si>
    <t>Objetivo del Programa 10: Mantener en óptimas condiciones la infraestructura física, mobiliaria y de equipos de trabajo dela C.R.A; para un buen y oportuno funcionamiento y el cumplimiento de las labores misionales.</t>
  </si>
  <si>
    <t>PND: Catálogo de Productos 27/01/2020 Activos (DNP) Sector 41. Prod 410351. Ind 01. Sector 23. Prod 0210023. Ind 00, 01.
Articulado con Res 667 de 2016. Ind #19: Porcentaje de ejecución de acciones en Gestión Ambiental Urbano.</t>
  </si>
  <si>
    <t xml:space="preserve">Elabortar un documento técnico con la información anual del seguimiento a los indicadores de los  ODS en los municipios del Departamento. </t>
  </si>
  <si>
    <t xml:space="preserve">Es importante tener información actualizada y relevante relacionadas a los ODS (objetivos y metas) en los cuáles la entidad territorial tienen una mayor contribución, a fin de realizar anáisis  a partir de las necesidades de los muncipios y los avances y contribuciones  a los compromisos realizados por el pais a los ODS. </t>
  </si>
  <si>
    <t>3.4.2.1.  Elaborar una matriz para realizar el seguimiento a los indicadores sociales, económicos y ambientales articulados a los ODS en los municipios del Departamento del Atlántico.</t>
  </si>
  <si>
    <t>Articulado con Res 667 de 2016. Ind #19: Porcentaje de ejecución de acciones en Gestión Ambiental Urbano e Ind #27: Ejecución de Acciones en Educación Ambiental.</t>
  </si>
  <si>
    <t>Capacitar y formar setenta (70) Guardianes del Medio Ambiente GUMA así como apoyar su organización y operatividad y para fortalecer acciones prácticas de la gestión ambiental de la Corporación.</t>
  </si>
  <si>
    <t xml:space="preserve">La CRA reconociendo la importancia de fortalecer la presencia institucional en los municipios del departamento le apuesta a la conformmación de un grupo de actores que que apoyen en la orientación, información , divulgación de támites y acciones que adelanta la CRA que facilite y dinamice la interaccción entre la comunidad atlanticense y la CRA:  </t>
  </si>
  <si>
    <t>3,4,1,2, Capacitar y formar a los Guardianes del Medio Ambiente GUMA en los 22 municipios del Departamento del Atlántico.</t>
  </si>
  <si>
    <t>Números de comités municipales de medio ambiente</t>
  </si>
  <si>
    <t xml:space="preserve">Crear veintitres (23) comités municipales de medio ambiente </t>
  </si>
  <si>
    <t>La CRA recononiendo que a nivel municipal existen indicviduos y colectivos comprometidos con el ambiente ha vislumbrado organizarlos en Comités para que sirvan de apoyo a la gestión ambiental que desarrolla la Corporación haciendo uso del conocimeitno ambiental local de este actores comprometidos con el ambiente.</t>
  </si>
  <si>
    <t>3.4.1.1.  Crear los Comités Municipales del Medio Ambiente para apoyar la gestión ambiental de la CRA.</t>
  </si>
  <si>
    <t>PND: Tema 7. Acción 7.2 y 7.4
Catálogo de Productos 27/01/2020 Activos (DNP) Sector 37. Prod 3701001. Ind 09.
ODS: Obj11. Meta 11.4. Ind 11.4.1.
MADS: Prog7. Prod 7.8. Ind de Prod y de actividad. - Prog: 9. Prod: 9.36. Ind de actividad. 
Articulado con Res 667 de 2016. Ind #27: Ejecución de Acciones en Educación Ambiental.</t>
  </si>
  <si>
    <t>Cuatro (4) acciones para el fortalecimiento de los saberes y prácticas tradicionales ambientales de las comunidades indígenas y Rrom del Departamento</t>
  </si>
  <si>
    <t>Número de iniciativas apoyadas</t>
  </si>
  <si>
    <t>Cuatro (4) iniciativas apoyadas de emprendimientos productivos apoyadas con enfoque diferencial.</t>
  </si>
  <si>
    <t>Las iniciativas de los grupos étnicos del departamento  deben ser apoyadas y  con el objeto de visibilizar las etnias y promover los estilos de vida y relación armónica con el ambiente que estos puedan tener.</t>
  </si>
  <si>
    <t>3.3.1.1.  Apoyar con enfoque diferencial las iniciativas integrales de emprendimientos produtivos (plantas medicinales, frutales, huertas caseras, y piscicultura entre otras) o iniciativas de protección de la biodiversidad (reforestación, siembra de manglares entre otras)</t>
  </si>
  <si>
    <t>PND: Tema 7. Acción 7.2. 
Catálogo de Productos 27/01/2020 Activos (DNP) Sector 17. Prod 1702007.Ind 03.
ODS: Obj5. Meta 5.5.  Ind 5.5.2: Meta 5.8. Ind 5.b.1.
MADS: Prog7. Prod 7.3. Ind de Prod.
Articulado con Res 667 de 2016. Ind #27: Ejecución de Acciones en Educación Ambiental.</t>
  </si>
  <si>
    <t xml:space="preserve">Número de proyectos con perspectivas de género. </t>
  </si>
  <si>
    <t>La participación de hombres y mujeres en los procesos de Educación Ambiental debe ser diferenciada, atendiendo a sus roles, perspectivas y posibilidades de proyección en la gestión ambiental.</t>
  </si>
  <si>
    <t>PND: Tema 7. Acción 7.1. 
ODS: Obj4. Meta 4.7. Ind 4.7.1
MADS:Prog7. Prod 7.1. Ind de actividad.- Prod 7.10. Ind de actividad.
Articulado con Res 667 de 2016.
Ind #27: Ejecución de Acciones en Educación Ambiental.</t>
  </si>
  <si>
    <t>Número de escenarios promovidos y/o apoyados.</t>
  </si>
  <si>
    <t>Los escenarios de divulgación de las diferentes rutas que se utilizan para desarrollar la educación ambiental, suponen un espacio para, desde la metodología constructivista, poder identificar los aciertos y errores en la construcción de una cultura ambiental. 
La educación ambiental como estrategia de la sostenibilidad, esta circuncrita no solo en todas las instituciones SINA del pais, sino en muchos otros paises que han implementado los diferentes tratados y protocolos para hacer del Desarrollo Sostenible, el modelo de desarrollo mundial; debe propiciarse y apoyarse la difusión de toda esa experiencia acumulada. Ademas, la C.R.A debe participar de los eventos nacionales e internacionales en educación ambiental, a fin de mantenerse en el estado del arte de esta estrategia de sostenibilidad ambiental.</t>
  </si>
  <si>
    <t>MADS: Prog9. Prod 9.32. Ind de actividad.
Articulado con Res 667 de 2016. Ind #27: Ejecución de Acciones en Educación Ambiental.</t>
  </si>
  <si>
    <t xml:space="preserve">Número de proyectos  implementados </t>
  </si>
  <si>
    <t>Implementar cuatro (4) proyectos de educación ambiental a traves de las TICs</t>
  </si>
  <si>
    <t>Existe la necesidad de apoyarse masivamente en el uso de las TICs más relevantes por su difusión y acceso, para continuar fortaleciendo las competencias sobre las temáticas ambientales de los atlanticenses. El uso de la internet y la cobertura de la misma en el departamento, suponen una oportunidad para llegar a más personas y dar a conocer las acciones de la Corporación y el material documental con el que se cuenta.</t>
  </si>
  <si>
    <t>3.2.3.3.  Promover la utilización de las TICs, a través de la implementación de proyectos  de educación ambiental en busca de innovación, agilidad y cobertura en el acceso a la información y la construcción de conocimiento ambiental.</t>
  </si>
  <si>
    <t>PND: Tema 4. Acción 4.6. - Tema 8. Acción 8.4
MADS: Prog7. Prod 7.9. Ind de Prod y de actividad, - Prog: 9. Prod: 9.47. Ind de Prod y de actividad.
Articulado con Res 667 de 2016. Ind #27: Ejecución de Acciones en Educación Ambiental.</t>
  </si>
  <si>
    <t>Se busca facilitar a la comunidad la disposición de estos residuos, al mismo tiempo que se enseña el valor de tales, la importancia de su gestión adecuada y las consecuencias de una mala disposición. Además, es otra forma de llegar como autoridad ambiental, directamente a toda la comunidad de manera individualizada.</t>
  </si>
  <si>
    <t>PND: Tema 4. Acción 4.6. - Tema 8. Acción 8.4
ODS: 
MADS: Prog7. Prod 7.9. Ind de Prod y de actividad. - Prog: 9. Prod: 9.47. Ind de Prod y de actividad.
Articulado con Res 667 de 2016. Ind #27: Ejecución de Acciones en Educación Ambiental.</t>
  </si>
  <si>
    <t>La Corporación se caracteriza por generar mucha información ambiental pertinente,  fundamental como insumo para el desarrollo de proyectos sobre el tema, por parte de otras entidades, así como de soporte pedagógico para toda la comunidad educativa del departamento y la región.</t>
  </si>
  <si>
    <t>PND: Catálogo de Productos 27/01/2020 Activos (DNP) Sector 41. Prod 410351. Ind 01. Sector 23. Prod 0210023. Ind 00, 01.
Articulado con Res 667 de 2016. Ind #27: Ejecución de Acciones en Educación Ambiental.</t>
  </si>
  <si>
    <t xml:space="preserve">Implementar cuatro (4) proyectos productivos para la sostenibilidad alimentaria de las comunidades de pescadores y agricultores del Departamento. </t>
  </si>
  <si>
    <t>Los informes en el Departamento demuestran que los fenómenos relacionados con el clima están minando cada día la seguridad alimentaria y la nutrición de su población, especialmente al sector agrícola y pesquero. Siendo necesario impulsar acciones o proyectos que apoyen la recupercion de estos sectores más aún en estos momentos de emergencia sanitaria pues es importante que a través de Unidades Productivas en los municipios se garantice el abastecimiento local.</t>
  </si>
  <si>
    <t>3.2.2.2.  Apoyar proyectos productivos para la seguridad alimentaria de las comunidades de pescadores y agricultores del Departamento.</t>
  </si>
  <si>
    <t>PND: Tema 7. Acción 7.1. 
ODS: Obj12. Meta 12.8. Ind: 12.8.1. Meta 12.10. Ind 12.b.1. - Obj17: Meta 17.17. Ind 17.16
MADS: Prog7. Prod 7.10. Ind de actividad.
Articulado con Res 667 de 2016. Ind #19: Porcentaje de ejecución de acciones en Gestión Ambiental Urbano e Ind #27: Ejecución de Acciones en Educación Ambiental.</t>
  </si>
  <si>
    <t>Implementar veinte (20) proyectos educativo ambientales que estén articulados con las metas e indicadores del Plan de Acción Intitucional (PAI) de la CRA</t>
  </si>
  <si>
    <t xml:space="preserve">Las ONGs ambientalistas del Atlántico han venido trabajando por el desarrollo ambiental sostenible del territorio; muchas de ellas, han podido formular y desarrollar acciones (32 proyectos directos) acompañadas y financiadas por la C.R.A, lo que ha facilitado cumplir con muchas de las metas estipuladas en los Planes de Acción. </t>
  </si>
  <si>
    <t>PND: Tema 7. Acción 7.1. 
Catálogo de Productos 27/01/2020 Activos (DNP) Sector 22. Prod 2201049. Ind 00, 03,04,05.
ODS: Obj12. Meta 12.8. Ind: 12.8.1. - Obj13. Meta 13.3. Ind 13.3.1
MADS: Prog7. Prod 7.10. Ind de actividad.- Prog1. Prod 1.6. Ind de Prod y de actividad. - Prog2. Prod: 2.13. Ind de Prod y de actividad. - Prog3. Prod: 3.10. Ind de Prod. - Prog: 9. Prod: 9.17.  Ind de Prod y de actividad. Prod: 9.38 Ind de Prod. Prod 9.39. Ind de Prod
Articulado con Res 667 de 2016. Ind #19: Porcentaje de ejecución de acciones en Gestión Ambiental Urbano e Ind #27: Ejecución de Acciones en Educación Ambiental.</t>
  </si>
  <si>
    <t xml:space="preserve">Número de jornadas pedagógicas  realizadas </t>
  </si>
  <si>
    <t>Realizar veintidós (22) jornadas pedagógicas de conciencia y cultura ambiental a través de las aulas ambientales itinerantes en el Departamento.</t>
  </si>
  <si>
    <t>Desde el PGAR se identificó el trabajo desde esta estragia como adecuado, para llevar a comunidades y grupos sociales, temáticas ambientales de interes puntual. Se ha cumplido con un 10% de la meta propuesta, haciendo falta nueve (9) proyectos para el total.</t>
  </si>
  <si>
    <t>3.2.1.2. Implementar jornadas pedagógicas a través de las Aulas Ambientales itinerantes para promover una conciencia y cultura ambiental en las comunidades del Departamento.</t>
  </si>
  <si>
    <t xml:space="preserve">La Corporación cuenta con un personal altamenta cualificado en las divesas temáticas ambientales; lo que permite ofrecer un portafolio de servicios para atender las demandas de capacitaciones en diversos temas ambientales que tanto comunidad, empresas, fuerzas armadas y de policia y otras entidades solicitan, llegando a realizar más de cien (100) talleres de capacitaciones en diversos temas, por anio. </t>
  </si>
  <si>
    <t>PND: Tema 7. Acción 7.1. 
Catálogo de Productos 27/01/2020 Activos (DNP) Sector 22. Prod 221068 Ind 00
ODS: Obj1. Meta 1.5. Ind 1.5.3. - Obj13. Meta 13.1. Ind 13.1.1
Articulado con Res 667 de 2016. Ind #19: Porcentaje de ejecución de acciones en Gestión Ambiental Urbano.</t>
  </si>
  <si>
    <t xml:space="preserve">Apoyar a ciento treinta y dos (132) instituciones educativas en la formulación y/o actualización de los PEGR </t>
  </si>
  <si>
    <t>Esta acción ha sido bien recibida en las instituciones educativad del Atlántico por lo que se ha propuesto continuar brindando los apoyos en la formación a la comunidad educativa sobre el PEGR.</t>
  </si>
  <si>
    <t>PND: Tema 7. Acción 7.1. 
ODS: Obj1. Meta 1.5. Ind 1.5.3
Obj13. Meta 13.1. Ind 13.1.1
MADS: Prog7. Prod 7.6. Ind de actividad. - Prog4. Prod: 4.4. Ind de Prod.
Articulado con Res 667 de 2016. Ind #19: Porcentaje de ejecución de acciones en Gestión Ambiental Urbana e Ind #27: Ejecución de Acciones en Educación Ambiental.</t>
  </si>
  <si>
    <t>Los Consejos Municipales de Gestión del Riesgo, constituidos en todo el Departamento, tienen dentro de sus acciones, promover la capacitación a la comunidad en todo lo que implica la gestión del riesgo del desastre, en este punto la educación ambiental juega un papel findamental para apoyar dicha función. El PGAR propuso el apoyo a 10 proyectos relacionados al tema, de los culaes hace falta siete (7) para cumplir con la meta.</t>
  </si>
  <si>
    <t>PND: Tema 7. Acción 7.1. 
ODS: Obj12. Meta 12.8. Ind: 12.8.1. Meta 12.10. Ind 12.b.1. - Obj17: Meta 17.17. Ind 17.16
MADS: Prog7. Prod 7.7. Ind de Prod y de actividad. Prod 7.10. Ind de actividad.
Articulado con Res 667 de 2016. Ind #19: Porcentaje de ejecución de acciones en Gestión Ambiental Urbano.</t>
  </si>
  <si>
    <t xml:space="preserve">Número de jóvenes formados como Gestores Ambientales Urbanos. </t>
  </si>
  <si>
    <t xml:space="preserve">Formar 330 jóvenes como gestores ambientales urbanos en el Departamento.   </t>
  </si>
  <si>
    <t xml:space="preserve">Los grupos de dinamizadores, gestores amientales urbanos, promotores ambientales, entre otros, vienen desarrollado diversas acciones sobre diferentes problemáticas ambientales. Se han capacitado más de quinientos (500) promotores ambientales y jóvenes de los nodos municipales de las Redes de Ambiente. </t>
  </si>
  <si>
    <t>3.1.3.2.  Desarrollar un programa de capacitación para formar a jóvenes como Gestores Ambientales Urbanos GAU en el Departamento.</t>
  </si>
  <si>
    <t>PND: Tema 7. Acción 7.1.
ODS: Obj12. Meta 12.6: 6. Ind 12.6.1. Meta 12.10. Ind 12.b.1. Meta 12.8. Ind: 12.8.1
MADS: Prog7. Prod 7.4. Ind de actividad
Articulado con Res 667 de 2016. Ind #27: Ejecución de Acciones en Educación Ambiental.</t>
  </si>
  <si>
    <t>Las comunidades organizadas en torno al ambiente se presentan como una oportunidad para mejorar la gestión ambiental local. En lo que respecta a los Proyectos Ciudadanos de Educación Ambiental-PROCEDA, desde el PGAR 2012-2022, se viene cumpliendo en un 54% con la meta de apoyar cincuenta (50) de estas iniciativas;  se debe cumplir con las  restantes (23) y continuar con este proceso.</t>
  </si>
  <si>
    <t>PND: Tema 7. Acción 7.1. 
Catálogo de Productos 27/01/2020 Activos (DNP) Sector 22. Prod 2202003. Ind 00
ODS: Obj12. Meta 12.8. Ind: 12.8.1
MADS: Prog7. Prod 7.12. Ind de Prod
Articulado con Res 667 de 2016. Ind #27: Ejecución de Acciones en Educación Ambiental.</t>
  </si>
  <si>
    <t>Documento con el estado del arte de la educación ambiental en el Departamento</t>
  </si>
  <si>
    <t>Desarrollar una (1) investigación para conocer el estado del arte de la educación ambiental en el departamento del Atlántico.</t>
  </si>
  <si>
    <t>Reconociendo el potencial de las Universidades en este campo, se pretende promover la investigación en temas relacionados con la problemática ambiental y/o educativo ambiental del departamento y la región, y apoyar con ello el desarrollo de una gestión ambiental acorde con las necesidades del contexto.</t>
  </si>
  <si>
    <t>3.1.2.4.  Promover la investigación en educación ambiental en el Departamento en el marco de la Política Nacional de Educación Ambiental (PNEA).</t>
  </si>
  <si>
    <t>PND: Tema 7. Acción 7.1. 
ODS: Obj12. Meta 12.6 Ind. 12.6.1 meta 12.8. Ind: 12.8.1 meta 12.10 Ind. 12.b 1
MADS: Prog7. Prod 7.6. Ind de actividad. Prod 7.12. Ind de Prod. -  Prog: 9. Prod: 9.37. Ind de Prod.
Articulado con Res 667 de 2016. Ind #27: Ejecución de Acciones en Educación Ambiental.</t>
  </si>
  <si>
    <t>Número de acciones que promueven la dimensión ambiental al interior de las IES</t>
  </si>
  <si>
    <t xml:space="preserve">Apoyar la realización de cuatro (4) acciones para promover la dimensión ambiental al interior de las Instituciones de Educación Superior. </t>
  </si>
  <si>
    <t>En el Departamento existen más de diez (10) Instituciones de Educación Superior, entre Universidades y Corporaciones Educativas; la C.R.A ha venido acompañando a varias de ellas en el apoyo de iniciativas ambientales, propuestas por estas. Los centros de educación no formal, informal y educación para el trabajo, y que hacen parte del SINA, también son sujetos de incorporar el tema ambiental en el desarrollo de su misión, y dada  la relevancia de estos, como capacitadores de la fuerza laboral primaria del Departameto, es fundamental que el tema se integre a la formación que estos imparten.</t>
  </si>
  <si>
    <t>PND: Tema 7. Acción 7.1. 
Catálogo de Productos 27/01/2020 Activos (DNP) Sector 39. Prod 3904006. Ind 02. - Catálogo de Productos 27/01/2020 Activos (DNP) Sector 22. Prod 2201049. Ind 00, 03, 04, 05.
ODS: Obj12. Meta 12.8. Ind: 12.8.1
Articulado con Res 667 de 2016. Ind #27: Ejecución de Acciones en Educación Ambiental.</t>
  </si>
  <si>
    <t>PND: Tema 7. Acción 7.1. 
Catálogo de Productos 27/01/2020 Activos (DNP) Sector 22. Prod 2201049. Ind 00, 03, 04, 05.
ODS: Obj12. Meta 12.8. Ind: 12.8.1
MADS: Prog7. Prod 7.5. Ind de Actividad
Articulado con Res 667 de 2016. Ind #27: Ejecución de Acciones en Educación Ambiental.</t>
  </si>
  <si>
    <t>Números de PRAE asistidos técnicamente y apoyados en su implementación</t>
  </si>
  <si>
    <t>Asistir técnicamente 132 PRAE  y apoyar acciones para su implementación en las Instituciones Educativas del Departamento.</t>
  </si>
  <si>
    <t>En el área de influencia de la C.R.A se encuetran ubicados 132 insituciones educativas oficiales; desde el PGAR 2012-2022, se propuso apoyar los PRAE de ciento veinte (120) instituciones educativas y  el mismo número de Semilleros de Investigación. Se ha cumplido en un 74% y 64% respectivamente; queda un porcentaje por cumplir y se debe continuar con este proceso.</t>
  </si>
  <si>
    <t>3.1.2.1.  Brindar asistencia técnica a los Proyectos Ambientales Escolares (PRAE) y apoyar acciones para su implementación.</t>
  </si>
  <si>
    <t>PND: Tema 7. Acción 7.1. 
ODS: Obj12. Meta 12.8. Ind: 12.8.1. - Obj16. Meta 16.7. Ind 16.7.2. - Obj17. Meta 17.14. Ind 17.4.1
MADS: Prog7. Prod 7.2. Ind de Prod. - Prod 7.3. Ind de Prod y de actividad.- Prod: 7.11. Ind de Prod y de actividad.
Articulado con Res 667 de 2016. Ind #27: Ejecución de Acciones en Educación Ambiental.</t>
  </si>
  <si>
    <t>El CIDEA Departamental fue creado mediante el  Decreto 0118 de 2017 de la Gobernación del Atlántico y es función de la C.R.A ejercer la coordinación tecnica del mismo, junto con la Secretaría de Educación Departamental.</t>
  </si>
  <si>
    <t>PND: Tema 7. Acción 7.1. 
Catálogo de Productos 27/01/2020 Activos (DNP) Sector 22. Prod 2201049. Ind 00, 03, 04, 05
ODS: Obj12. Meta 12.8. Ind: 12.8.1 - Obj16. Meta 16.7. Ind 16.7.2. - Obj17
MADS: Prog7. Prod 7.3. Ind de Prod y actividad
Articulado con Res 667 de 2016. Ind #27: Ejecución de Acciones en Educación Ambiental.</t>
  </si>
  <si>
    <t xml:space="preserve">Números de acciones apoyadas y ejecutadas propuestas en los PMEA de los CIDEA municipales. </t>
  </si>
  <si>
    <t xml:space="preserve">44 acciones apoyadas y ejecutadas definidas en los PMEA de los CIDEA municipales del Departamento </t>
  </si>
  <si>
    <t>3.1.1.2.  Apoyar dos acciones contempladas en los 22 PMEA de los CIDEA municipales.</t>
  </si>
  <si>
    <t xml:space="preserve">Los CIDEA municipales operan desarrollando iniciativas educativo ambientales en los municipios donde están conformados; se cuenta con 22 CIDEA Municipales en la jurisdicción de la C.R.A. </t>
  </si>
  <si>
    <t>3.3.1.3.  Implementación de acciones con enfoque diferencial para fortalecer los conocimientos, usos, costumbres, saberes y prácticas tradicionales ambientales de las comunidades negras, afrocolombianas, raizales y palenqueras NARP del departamento.</t>
  </si>
  <si>
    <t xml:space="preserve">3.3.1.4.  Apoyar iniciativas productivas con enfoque diferencial de las comunidades negras, afrocolombianas, raizales y palenqueras NARP del departamento articuladas al PAI de la Corporación. </t>
  </si>
  <si>
    <t>3.3.1.2.  Implementación de acciones con enfoque diferencial para fortalecer los conocimientos, usos, costumbres, saberes y prácticas tradicionales ambientales de las comunidades indígenas y Rom del Departamento.</t>
  </si>
  <si>
    <t>3.2.4.1.  Apoyar iniciativas con enfoque diferencial que incorporen la perspectiva de género asociados a la gestión ambiental de la Corporación CRA.</t>
  </si>
  <si>
    <r>
      <t xml:space="preserve">Este proyecto se encuentra alineado con el PND 2018-2022, con el </t>
    </r>
    <r>
      <rPr>
        <b/>
        <sz val="10"/>
        <color theme="1"/>
        <rFont val="Century Gothic"/>
        <family val="1"/>
      </rPr>
      <t xml:space="preserve">programa No.6 </t>
    </r>
    <r>
      <rPr>
        <sz val="10"/>
        <color theme="1"/>
        <rFont val="Century Gothic"/>
        <family val="1"/>
      </rPr>
      <t xml:space="preserve">Fortalecimiento del desempeño ambiental de los sectores productivos en el producto especifco de  Servicio de apoyo financiero a las entidades del sector ambiental en el marco de la compensación ambiental, de igual anera se aporta a los </t>
    </r>
    <r>
      <rPr>
        <b/>
        <sz val="10"/>
        <color theme="1"/>
        <rFont val="Century Gothic"/>
        <family val="1"/>
      </rPr>
      <t>ODS</t>
    </r>
    <r>
      <rPr>
        <sz val="10"/>
        <color theme="1"/>
        <rFont val="Century Gothic"/>
        <family val="1"/>
      </rPr>
      <t xml:space="preserve"> con los siguientes objetivos  5. Igualdad de Genero, 8. Trabajo decente y crecimiento económico, 1 5. Vida de ecosistemas Terrestres 17. Alianza para lograr objetivo. Da cumplimiento a la PNGIBSE en el eje 3 línea estratégica 6 y al Plan Nacional de Restauración fase I acción 12. </t>
    </r>
    <r>
      <rPr>
        <b/>
        <sz val="10"/>
        <color theme="1"/>
        <rFont val="Century Gothic"/>
        <family val="2"/>
      </rPr>
      <t xml:space="preserve">Indicador Minimo -Resoluciòn 0667 del 2016 No. 15 </t>
    </r>
    <r>
      <rPr>
        <sz val="10"/>
        <color theme="1"/>
        <rFont val="Century Gothic"/>
        <family val="1"/>
      </rPr>
      <t xml:space="preserve">Porcentaje de áreas de ecosistemas en restauración, rehabilitación y reforestación. </t>
    </r>
  </si>
  <si>
    <r>
      <t xml:space="preserve">Este proyecto se encuentra alineado con el PND 2018-2022, con el </t>
    </r>
    <r>
      <rPr>
        <b/>
        <sz val="10"/>
        <color theme="1"/>
        <rFont val="Century Gothic"/>
        <family val="1"/>
      </rPr>
      <t>programa No.6</t>
    </r>
    <r>
      <rPr>
        <sz val="10"/>
        <color theme="1"/>
        <rFont val="Century Gothic"/>
        <family val="1"/>
      </rPr>
      <t xml:space="preserve"> : Fortalecimiento del desempeño ambiental de los sectores productivos con el producto especifico Servicio de asistencia técnica para la consolidación de negocios verdes, de igual manera se aporta a los </t>
    </r>
    <r>
      <rPr>
        <b/>
        <sz val="10"/>
        <color theme="1"/>
        <rFont val="Century Gothic"/>
        <family val="1"/>
      </rPr>
      <t xml:space="preserve">ODS </t>
    </r>
    <r>
      <rPr>
        <sz val="10"/>
        <color theme="1"/>
        <rFont val="Century Gothic"/>
        <family val="1"/>
      </rPr>
      <t xml:space="preserve">con los siguientes objetivos 15. Vida de ecosistemas Terrestres ,17. Alianza para lograr objetivos. Da cumplimiento al Plan Nacional de Negocios Verdes. </t>
    </r>
    <r>
      <rPr>
        <b/>
        <sz val="10"/>
        <color theme="1"/>
        <rFont val="Century Gothic"/>
        <family val="2"/>
      </rPr>
      <t>Indicador Minimo -Resoluciòn 0667 del 2016 No.20</t>
    </r>
    <r>
      <rPr>
        <sz val="10"/>
        <color theme="1"/>
        <rFont val="Century Gothic"/>
        <family val="1"/>
      </rPr>
      <t xml:space="preserve"> Implementación del Programa Regional de Negocios Verdes por la autoridad ambiental.                                                                                                        </t>
    </r>
  </si>
  <si>
    <r>
      <t xml:space="preserve">Este proyecto se encuentra alineado con el PND 2018-2022, con el </t>
    </r>
    <r>
      <rPr>
        <b/>
        <sz val="10"/>
        <color theme="1"/>
        <rFont val="Century Gothic"/>
        <family val="1"/>
      </rPr>
      <t xml:space="preserve">programa No.6 </t>
    </r>
    <r>
      <rPr>
        <sz val="10"/>
        <color theme="1"/>
        <rFont val="Century Gothic"/>
        <family val="1"/>
      </rPr>
      <t>: Fortalecimiento del desempeño ambiental de los sectores productivos con el producto especifico Servicio de asistencia técnica para la consolidación de negocios verdes, de igual manera se aporta a los</t>
    </r>
    <r>
      <rPr>
        <b/>
        <sz val="10"/>
        <color theme="1"/>
        <rFont val="Century Gothic"/>
        <family val="1"/>
      </rPr>
      <t xml:space="preserve"> ODS</t>
    </r>
    <r>
      <rPr>
        <sz val="10"/>
        <color theme="1"/>
        <rFont val="Century Gothic"/>
        <family val="1"/>
      </rPr>
      <t xml:space="preserve"> con los siguientes objetivos  5. Igualdad de Genero                                                         8. Trabajo decente y crecimiento económico             1 5. Vida de ecosistemas Terrestres Da cumplimiento al Plan Nacional de Negocios Verdes</t>
    </r>
    <r>
      <rPr>
        <b/>
        <sz val="10"/>
        <color theme="1"/>
        <rFont val="Century Gothic"/>
        <family val="2"/>
      </rPr>
      <t>. Indicador Minimo -Resoluciòn 0667 del 2016 No.20</t>
    </r>
    <r>
      <rPr>
        <sz val="10"/>
        <color theme="1"/>
        <rFont val="Century Gothic"/>
        <family val="1"/>
      </rPr>
      <t xml:space="preserve"> Implementación del Programa Regional de Negocios Verdes por la autoridad ambiental. </t>
    </r>
  </si>
  <si>
    <r>
      <t xml:space="preserve">Este proyecto se encuentra alineado con el PND 2018-2022, con el </t>
    </r>
    <r>
      <rPr>
        <b/>
        <sz val="10"/>
        <color theme="1"/>
        <rFont val="Century Gothic"/>
        <family val="1"/>
      </rPr>
      <t>programa No.6 :</t>
    </r>
    <r>
      <rPr>
        <sz val="10"/>
        <color theme="1"/>
        <rFont val="Century Gothic"/>
        <family val="1"/>
      </rPr>
      <t xml:space="preserve"> Fortalecimiento del desempeño ambiental de los sectores productivos con el producto especifico Servicio de asistencia técnica para la consolidación de negocios verdes, de igual manera se aporta a los</t>
    </r>
    <r>
      <rPr>
        <b/>
        <sz val="10"/>
        <color theme="1"/>
        <rFont val="Century Gothic"/>
        <family val="1"/>
      </rPr>
      <t xml:space="preserve"> ODS</t>
    </r>
    <r>
      <rPr>
        <sz val="10"/>
        <color theme="1"/>
        <rFont val="Century Gothic"/>
        <family val="1"/>
      </rPr>
      <t>con los siguientes objetivos  5. Igualdad de Genero                                                         8. Trabajo decente y crecimiento económico             1 5. Vida de ecosistemas Terrestres. Da cumplimiento al Plan Nacional de Negocios Verdes.</t>
    </r>
    <r>
      <rPr>
        <b/>
        <sz val="10"/>
        <color theme="1"/>
        <rFont val="Century Gothic"/>
        <family val="2"/>
      </rPr>
      <t xml:space="preserve">  Indicador Minimo -Resoluciòn 0667 del 2016 No.20 </t>
    </r>
    <r>
      <rPr>
        <sz val="10"/>
        <color theme="1"/>
        <rFont val="Century Gothic"/>
        <family val="1"/>
      </rPr>
      <t xml:space="preserve">Implementación del Programa Regional de Negocios Verdes por la autoridad ambiental. </t>
    </r>
  </si>
  <si>
    <r>
      <t xml:space="preserve">Este proyecto se encuentra alineado con el PND 2018-2022, con el </t>
    </r>
    <r>
      <rPr>
        <b/>
        <sz val="10"/>
        <color theme="1"/>
        <rFont val="Century Gothic"/>
        <family val="1"/>
      </rPr>
      <t xml:space="preserve">programa No.6  </t>
    </r>
    <r>
      <rPr>
        <sz val="10"/>
        <color theme="1"/>
        <rFont val="Century Gothic"/>
        <family val="1"/>
      </rPr>
      <t>Fortalecimiento del desempeño ambiental de los sectores productivos con el producto especifico Servicio de asistencia técnica para la consolidación de negocios verdes, de igual manera se aporta a los</t>
    </r>
    <r>
      <rPr>
        <b/>
        <sz val="10"/>
        <color theme="1"/>
        <rFont val="Century Gothic"/>
        <family val="1"/>
      </rPr>
      <t xml:space="preserve"> ODS</t>
    </r>
    <r>
      <rPr>
        <sz val="10"/>
        <color theme="1"/>
        <rFont val="Century Gothic"/>
        <family val="1"/>
      </rPr>
      <t xml:space="preserve"> con los siguientes objetivos  5. Igualdad de Genero                                                         8. Trabajo decente y crecimiento económico             1 5. Vida de ecosistemas Terrestres. Da cumplimiento al Plan Nacional de Negocios Verdes.</t>
    </r>
    <r>
      <rPr>
        <b/>
        <sz val="10"/>
        <color theme="1"/>
        <rFont val="Century Gothic"/>
        <family val="2"/>
      </rPr>
      <t>Indicador Minimo -Resoluciòn 0667 del 2016 No.20</t>
    </r>
    <r>
      <rPr>
        <sz val="10"/>
        <color theme="1"/>
        <rFont val="Century Gothic"/>
        <family val="1"/>
      </rPr>
      <t xml:space="preserve"> Implementación del Programa Regional de Negocios Verdes por la autoridad ambiental. </t>
    </r>
  </si>
  <si>
    <r>
      <t xml:space="preserve">Este proyecto se encuentra alineado con el PND 2018-2022, con el </t>
    </r>
    <r>
      <rPr>
        <b/>
        <sz val="10"/>
        <color theme="1"/>
        <rFont val="Century Gothic"/>
        <family val="1"/>
      </rPr>
      <t>programa No.2 C</t>
    </r>
    <r>
      <rPr>
        <sz val="10"/>
        <color theme="1"/>
        <rFont val="Century Gothic"/>
        <family val="1"/>
      </rPr>
      <t xml:space="preserve">onservación de la biodiversidad y sus servicios ecosistémicos con el producto especifico Centro de atención e interpretación de la biodiversidad y sus servicios ecosistemicos construido, Infraestructura ecoturística construida y Documentos de investigación para la conservación de la biodiversidad y sus servicios eco sistémicos,  de igual manera se aporta a los  </t>
    </r>
    <r>
      <rPr>
        <b/>
        <sz val="10"/>
        <color theme="1"/>
        <rFont val="Century Gothic"/>
        <family val="1"/>
      </rPr>
      <t>ODS</t>
    </r>
    <r>
      <rPr>
        <sz val="10"/>
        <color theme="1"/>
        <rFont val="Century Gothic"/>
        <family val="1"/>
      </rPr>
      <t xml:space="preserve"> con los siguientes objetivos   5. Igualdad de Genero                                                         8. Trabajo decente y crecimiento económico ,1 5. Vida de ecosistemas Terrestres. Da cumplimiento a los acciones estrategicas enmarcadas en el CONPES 3680 de 2010. </t>
    </r>
  </si>
  <si>
    <r>
      <t xml:space="preserve">Este proyecto se encuentra alineado con el PND 2018-2022, con el </t>
    </r>
    <r>
      <rPr>
        <b/>
        <sz val="10"/>
        <color theme="1"/>
        <rFont val="Century Gothic"/>
        <family val="1"/>
      </rPr>
      <t>programa No.2 C</t>
    </r>
    <r>
      <rPr>
        <sz val="10"/>
        <color theme="1"/>
        <rFont val="Century Gothic"/>
        <family val="1"/>
      </rPr>
      <t xml:space="preserve">onservación de la biodiversidad y sus servicios ecosistémicos con el producto especifico Centro de atención e interpretación de la biodiversidad y sus servicios ecosistemicos construido, Infraestructura ecoturística construida y Documentos de investigación para la conservación de la biodiversidad y sus servicios eco sistémicos,  de igual manera se aporta a los  </t>
    </r>
    <r>
      <rPr>
        <b/>
        <sz val="10"/>
        <color theme="1"/>
        <rFont val="Century Gothic"/>
        <family val="1"/>
      </rPr>
      <t>ODS</t>
    </r>
    <r>
      <rPr>
        <sz val="10"/>
        <color theme="1"/>
        <rFont val="Century Gothic"/>
        <family val="1"/>
      </rPr>
      <t xml:space="preserve"> con los siguientes objetivos   5. Igualdad de Genero                                                         8. Trabajo decente y crecimiento económico ,1 5. Vida de ecosistemas Terrestres. Da cumplimiento a los acciones estrategicas enmarcadas en el CONPES 3680 de 2010.</t>
    </r>
    <r>
      <rPr>
        <b/>
        <sz val="10"/>
        <color theme="1"/>
        <rFont val="Century Gothic"/>
        <family val="2"/>
      </rPr>
      <t>Indicador Minimo -Resoluciòn 0667 del 2016 No.12</t>
    </r>
    <r>
      <rPr>
        <sz val="10"/>
        <color theme="1"/>
        <rFont val="Century Gothic"/>
        <family val="1"/>
      </rPr>
      <t xml:space="preserve"> Porcentaje de áreas protegidas con planes de manejo en ejecución.                                                                                                                                                                                                             </t>
    </r>
  </si>
  <si>
    <r>
      <t xml:space="preserve">Este proyecto se encuentra alineado con el PND 2018-2022, con el </t>
    </r>
    <r>
      <rPr>
        <b/>
        <sz val="10"/>
        <color theme="1"/>
        <rFont val="Century Gothic"/>
        <family val="1"/>
      </rPr>
      <t xml:space="preserve">programa No.2  </t>
    </r>
    <r>
      <rPr>
        <sz val="10"/>
        <color theme="1"/>
        <rFont val="Century Gothic"/>
        <family val="1"/>
      </rPr>
      <t xml:space="preserve">Conservación de la biodiversidad y sus servicios ecosistémicos con el producto especifico Centro de atención e interpretación de la biodiversidad y sus servicios ecosistemicos construido,  Infraestructura ecoturística construida, Servicio de educación informal en el marco de la conservación de la biodiversidad y los Servicio ecostémicos, de igual manera se aporta desde los </t>
    </r>
    <r>
      <rPr>
        <b/>
        <sz val="10"/>
        <color theme="1"/>
        <rFont val="Century Gothic"/>
        <family val="1"/>
      </rPr>
      <t xml:space="preserve">ODS </t>
    </r>
    <r>
      <rPr>
        <sz val="10"/>
        <color theme="1"/>
        <rFont val="Century Gothic"/>
        <family val="1"/>
      </rPr>
      <t>los siguientes objetivos  5. Igualdad de Genero,  8. Trabajo decente y crecimiento económico             1 5. Vida de ecosistemas Terrestres. Da cumplimiento a los acciones estrategicas enmarcadas en el CONPES 3680 de 2010 y al Plan Nacional de Negocios Verdes.</t>
    </r>
    <r>
      <rPr>
        <b/>
        <sz val="10"/>
        <color theme="1"/>
        <rFont val="Century Gothic"/>
        <family val="2"/>
      </rPr>
      <t>Indicador Minimo -Resoluciòn 0667 del 2016 No.12</t>
    </r>
    <r>
      <rPr>
        <sz val="10"/>
        <color theme="1"/>
        <rFont val="Century Gothic"/>
        <family val="1"/>
      </rPr>
      <t xml:space="preserve"> Porcentaje de áreas protegidas con planes de manejo en ejecución.                                                                                                                                                                                                             </t>
    </r>
  </si>
  <si>
    <r>
      <t xml:space="preserve">Este proyecto se encuentra alineado con el PND 2018-2022, con el </t>
    </r>
    <r>
      <rPr>
        <b/>
        <sz val="10"/>
        <color theme="1"/>
        <rFont val="Century Gothic"/>
        <family val="1"/>
      </rPr>
      <t>programa No.2</t>
    </r>
    <r>
      <rPr>
        <sz val="10"/>
        <color theme="1"/>
        <rFont val="Century Gothic"/>
        <family val="1"/>
      </rPr>
      <t xml:space="preserve"> : Conservación de la biodiversidad y sus servicios ecosistémicos con el producto especifico Servicio de educación informal en el marco de la conservación de la biodiversidad y los Servicio ecostémicos, de igual manera se porta a los </t>
    </r>
    <r>
      <rPr>
        <b/>
        <sz val="10"/>
        <color theme="1"/>
        <rFont val="Century Gothic"/>
        <family val="1"/>
      </rPr>
      <t xml:space="preserve">ODS </t>
    </r>
    <r>
      <rPr>
        <sz val="10"/>
        <color theme="1"/>
        <rFont val="Century Gothic"/>
        <family val="1"/>
      </rPr>
      <t xml:space="preserve">con los sigguientes objetivos 15. Vida de ecosistemas Terrestres     6. Agua limpia y saneamiento  11.Ciudades y comunidades sostenibles. Da cumplimiento a los acciones estrategicas enmarcadas en el CONPES 3680 de 2010. </t>
    </r>
    <r>
      <rPr>
        <b/>
        <sz val="10"/>
        <color theme="1"/>
        <rFont val="Century Gothic"/>
        <family val="2"/>
      </rPr>
      <t xml:space="preserve">Indicador Minimo -Resoluciòn 0667 del 2016 No.12 </t>
    </r>
    <r>
      <rPr>
        <sz val="10"/>
        <color theme="1"/>
        <rFont val="Century Gothic"/>
        <family val="1"/>
      </rPr>
      <t xml:space="preserve">Porcentaje de áreas protegidas con planes de manejo en ejecución.                                                                                                                                                                                                                         </t>
    </r>
  </si>
  <si>
    <r>
      <t xml:space="preserve">Este proyecto se encuentra alineado con el PND 2018-2022, con el </t>
    </r>
    <r>
      <rPr>
        <b/>
        <sz val="10"/>
        <color theme="1"/>
        <rFont val="Century Gothic"/>
        <family val="1"/>
      </rPr>
      <t>programa No.2 :</t>
    </r>
    <r>
      <rPr>
        <sz val="10"/>
        <color theme="1"/>
        <rFont val="Century Gothic"/>
        <family val="1"/>
      </rPr>
      <t xml:space="preserve"> Conservación de la biodiversidad y sus servicios ecosistémicos con el producto especifico de Servicio de recuperación de cuerpos de agua lénticos y lóticos, de igual manera se aporta a los </t>
    </r>
    <r>
      <rPr>
        <b/>
        <sz val="10"/>
        <color theme="1"/>
        <rFont val="Century Gothic"/>
        <family val="1"/>
      </rPr>
      <t xml:space="preserve">ODS </t>
    </r>
    <r>
      <rPr>
        <sz val="10"/>
        <color theme="1"/>
        <rFont val="Century Gothic"/>
        <family val="1"/>
      </rPr>
      <t xml:space="preserve">con los siguientes objetivos 15. Vida de ecosistemas Terrestres     6. Agua limpia y saneamiento. Da cumplimiento a los acciones estrategicas enmarcadas en el CONPES 3680 de 2010. </t>
    </r>
    <r>
      <rPr>
        <b/>
        <sz val="10"/>
        <color theme="1"/>
        <rFont val="Century Gothic"/>
        <family val="2"/>
      </rPr>
      <t>Indicador Minimo -Resoluciòn 0667 del 2016 No.12</t>
    </r>
    <r>
      <rPr>
        <sz val="10"/>
        <color theme="1"/>
        <rFont val="Century Gothic"/>
        <family val="1"/>
      </rPr>
      <t xml:space="preserve"> Porcentaje de áreas protegidas con planes de manejo en ejecución.  </t>
    </r>
  </si>
  <si>
    <r>
      <t xml:space="preserve">Este proyecto se encuentra alineado con el PND 2018-2022, con el </t>
    </r>
    <r>
      <rPr>
        <b/>
        <sz val="10"/>
        <color theme="1"/>
        <rFont val="Century Gothic"/>
        <family val="1"/>
      </rPr>
      <t>programa No.2 :</t>
    </r>
    <r>
      <rPr>
        <sz val="10"/>
        <color theme="1"/>
        <rFont val="Century Gothic"/>
        <family val="1"/>
      </rPr>
      <t xml:space="preserve"> Conservación de la biodiversidad y sus servicios ecosistémicoscon el producto Servicio de educación informal en el marco de la conservación de la biodiversidad y los Servicio ecostémicos y el </t>
    </r>
    <r>
      <rPr>
        <b/>
        <sz val="10"/>
        <color theme="1"/>
        <rFont val="Century Gothic"/>
        <family val="1"/>
      </rPr>
      <t>programa No.7</t>
    </r>
    <r>
      <rPr>
        <sz val="10"/>
        <color theme="1"/>
        <rFont val="Century Gothic"/>
        <family val="1"/>
      </rPr>
      <t xml:space="preserve">de eduaciòn Ambiental en el producto especifico de  Servicio de asistencia técnica para la implementación de lasestrategias educativo ambientales y de participación, de igual manera se aporta a los </t>
    </r>
    <r>
      <rPr>
        <b/>
        <sz val="10"/>
        <color theme="1"/>
        <rFont val="Century Gothic"/>
        <family val="1"/>
      </rPr>
      <t>ODS</t>
    </r>
    <r>
      <rPr>
        <sz val="10"/>
        <color theme="1"/>
        <rFont val="Century Gothic"/>
        <family val="1"/>
      </rPr>
      <t xml:space="preserve"> con los siguientes objetivos 15. Vida de ecosistemas Terrestres 11.Ciudades y comunidades sostenibles. Da cumplimiento a los acciones estrategicas enmarcadas en el CONPES 3680 de 2010.   </t>
    </r>
    <r>
      <rPr>
        <b/>
        <sz val="10"/>
        <color theme="1"/>
        <rFont val="Century Gothic"/>
        <family val="2"/>
      </rPr>
      <t>Indicador Minimo -Resoluciòn 0667 del 2016 No.12</t>
    </r>
    <r>
      <rPr>
        <sz val="10"/>
        <color theme="1"/>
        <rFont val="Century Gothic"/>
        <family val="1"/>
      </rPr>
      <t xml:space="preserve"> Porcentaje de áreas protegidas con planes de manejo en ejecución Y </t>
    </r>
    <r>
      <rPr>
        <b/>
        <sz val="10"/>
        <color theme="1"/>
        <rFont val="Century Gothic"/>
        <family val="2"/>
      </rPr>
      <t>No.19</t>
    </r>
    <r>
      <rPr>
        <sz val="10"/>
        <color theme="1"/>
        <rFont val="Century Gothic"/>
        <family val="1"/>
      </rPr>
      <t xml:space="preserve"> Gestiòn Ambiental Urbana.                                                                                                                                                                                                             </t>
    </r>
  </si>
  <si>
    <r>
      <t xml:space="preserve">Este proyecto se encuentra alineado con el PND 2018-2022, con el </t>
    </r>
    <r>
      <rPr>
        <b/>
        <sz val="10"/>
        <color theme="1"/>
        <rFont val="Century Gothic"/>
        <family val="1"/>
      </rPr>
      <t xml:space="preserve">programa No.2 </t>
    </r>
    <r>
      <rPr>
        <sz val="10"/>
        <color theme="1"/>
        <rFont val="Century Gothic"/>
        <family val="1"/>
      </rPr>
      <t xml:space="preserve"> Conservación de la biodiversidad y sus servicios ecosistémicos, con el producto especifico Servicio de registro de áreas protegidas  y Servicio de protección de ecosistemas y Cartografía de las áreas protegidas de igual manera se aporta a los </t>
    </r>
    <r>
      <rPr>
        <b/>
        <sz val="10"/>
        <color theme="1"/>
        <rFont val="Century Gothic"/>
        <family val="1"/>
      </rPr>
      <t>ODS</t>
    </r>
    <r>
      <rPr>
        <sz val="10"/>
        <color theme="1"/>
        <rFont val="Century Gothic"/>
        <family val="1"/>
      </rPr>
      <t xml:space="preserve"> con los siguientes objetivos  15. Vida de ecosistemas Terrestres     6. Agua limpia y saneamiento.  Da cumplimiento a los acciones estrategicas enmarcadas en el CONPES 3680 de 2010.   </t>
    </r>
    <r>
      <rPr>
        <b/>
        <sz val="10"/>
        <color theme="1"/>
        <rFont val="Century Gothic"/>
        <family val="2"/>
      </rPr>
      <t xml:space="preserve"> Indicador Minimo -Resoluciòn 0667 del 2016 No.9</t>
    </r>
    <r>
      <rPr>
        <sz val="10"/>
        <color theme="1"/>
        <rFont val="Century Gothic"/>
        <family val="1"/>
      </rPr>
      <t xml:space="preserve"> Porcentaje de la superficie de áreas protegidas regionales declaradas, homologadas o recategorizadas, inscritas en el RUNAP.                                                                                                        </t>
    </r>
  </si>
  <si>
    <r>
      <t xml:space="preserve">Este proyecto se encuentra alineado con el PND 2018-2022, con el </t>
    </r>
    <r>
      <rPr>
        <b/>
        <sz val="10"/>
        <color theme="1"/>
        <rFont val="Century Gothic"/>
        <family val="1"/>
      </rPr>
      <t xml:space="preserve">programa No.2 </t>
    </r>
    <r>
      <rPr>
        <sz val="10"/>
        <color theme="1"/>
        <rFont val="Century Gothic"/>
        <family val="1"/>
      </rPr>
      <t>: Conservación de la biodiversidad y sus servicios ecosistémicos, con el producto especifico Servicio de administración y manejo de áreas protegidas y  Servicio de protección de ecosistemas, de igual manera se aporta a los</t>
    </r>
    <r>
      <rPr>
        <b/>
        <sz val="10"/>
        <color theme="1"/>
        <rFont val="Century Gothic"/>
        <family val="1"/>
      </rPr>
      <t xml:space="preserve"> ODS</t>
    </r>
    <r>
      <rPr>
        <sz val="10"/>
        <color theme="1"/>
        <rFont val="Century Gothic"/>
        <family val="1"/>
      </rPr>
      <t xml:space="preserve"> con los siguientes objetivos  15. Vida de ecosistemas Terrestres                            17. Alianza para lograr objetivo. Da cumplimiento a los acciones estrategicas enmarcadas en el CONPES 3680 de 2010.  </t>
    </r>
    <r>
      <rPr>
        <b/>
        <sz val="10"/>
        <color theme="1"/>
        <rFont val="Century Gothic"/>
        <family val="2"/>
      </rPr>
      <t xml:space="preserve"> Indicador Minimo -Resoluciòn 0667 del 2016 No.12</t>
    </r>
    <r>
      <rPr>
        <sz val="10"/>
        <color theme="1"/>
        <rFont val="Century Gothic"/>
        <family val="1"/>
      </rPr>
      <t xml:space="preserve"> Porcentaje de áreas protegidas con planes de manejo en ejecución.                                                                </t>
    </r>
  </si>
  <si>
    <r>
      <t xml:space="preserve">Este proyecto se encuentra alineado con el PND 2018-2022, con el </t>
    </r>
    <r>
      <rPr>
        <b/>
        <sz val="10"/>
        <color theme="1"/>
        <rFont val="Century Gothic"/>
        <family val="1"/>
      </rPr>
      <t>programa No.</t>
    </r>
    <r>
      <rPr>
        <sz val="10"/>
        <color theme="1"/>
        <rFont val="Century Gothic"/>
        <family val="1"/>
      </rPr>
      <t xml:space="preserve">2 Conservación de la biodiversidad y sus servicios ecosistémicos, con el producto especifico Servicio de restauración de ecosistemas y Servicio de protección de ecosistemas, de igual manera se aporta a los </t>
    </r>
    <r>
      <rPr>
        <b/>
        <sz val="10"/>
        <color theme="1"/>
        <rFont val="Century Gothic"/>
        <family val="1"/>
      </rPr>
      <t>ODS</t>
    </r>
    <r>
      <rPr>
        <sz val="10"/>
        <color theme="1"/>
        <rFont val="Century Gothic"/>
        <family val="1"/>
      </rPr>
      <t xml:space="preserve"> con los siguientes objetivos  15. Vida de ecosistemas Terrestres , 17. Alianza para lograr objetivo.  Da cumplimiento a los acciones estrategicas enmarcadas en el CONPES 3680 de 2010.</t>
    </r>
    <r>
      <rPr>
        <b/>
        <sz val="10"/>
        <color theme="1"/>
        <rFont val="Century Gothic"/>
        <family val="2"/>
      </rPr>
      <t xml:space="preserve"> Indicador Minimo -Resoluciòn 0667 del 2016 No.9</t>
    </r>
    <r>
      <rPr>
        <sz val="10"/>
        <color theme="1"/>
        <rFont val="Century Gothic"/>
        <family val="1"/>
      </rPr>
      <t xml:space="preserve"> Porcentaje de la superficie de áreas protegidas regionales declaradas, homologadas o recategorizadas, inscritas en el RUNAP.                                                                                                                                                                           </t>
    </r>
  </si>
  <si>
    <r>
      <t>Este proyecto se encuentra alineado con el PND 2018-2022, con el</t>
    </r>
    <r>
      <rPr>
        <b/>
        <sz val="10"/>
        <color theme="1"/>
        <rFont val="Century Gothic"/>
        <family val="1"/>
      </rPr>
      <t xml:space="preserve"> programa No.2</t>
    </r>
    <r>
      <rPr>
        <sz val="10"/>
        <color theme="1"/>
        <rFont val="Century Gothic"/>
        <family val="1"/>
      </rPr>
      <t xml:space="preserve"> Conservación de la biodiversidad y sus servicios ecosistémicos, con el producto especifico Servicio de administración y manejo de áreas protegidas, de igual manera se aporta a los </t>
    </r>
    <r>
      <rPr>
        <b/>
        <sz val="10"/>
        <color theme="1"/>
        <rFont val="Century Gothic"/>
        <family val="1"/>
      </rPr>
      <t>ODS</t>
    </r>
    <r>
      <rPr>
        <sz val="10"/>
        <color theme="1"/>
        <rFont val="Century Gothic"/>
        <family val="1"/>
      </rPr>
      <t xml:space="preserve"> con los siguientes objetivos  15. Vida de ecosistemas Terrestres                            17. Alianza para lograr objetivo. Da cumplimiento a los acciones estrategicas enmarcadas en el CONPES 3680 de 2010.</t>
    </r>
    <r>
      <rPr>
        <b/>
        <sz val="10"/>
        <color theme="1"/>
        <rFont val="Century Gothic"/>
        <family val="2"/>
      </rPr>
      <t xml:space="preserve"> Indicador Minimo -Resoluciòn 0667 del 2016 No.12 </t>
    </r>
    <r>
      <rPr>
        <sz val="10"/>
        <color theme="1"/>
        <rFont val="Century Gothic"/>
        <family val="1"/>
      </rPr>
      <t xml:space="preserve">Porcentaje de áreas protegidas con planes de manejo en ejecución.                                                                                                                                    </t>
    </r>
  </si>
  <si>
    <r>
      <t>Este proyecto se encuentra alineado con el PND 2018-2022, con el</t>
    </r>
    <r>
      <rPr>
        <b/>
        <sz val="10"/>
        <color theme="1"/>
        <rFont val="Century Gothic"/>
        <family val="1"/>
      </rPr>
      <t xml:space="preserve"> programa No.2 </t>
    </r>
    <r>
      <rPr>
        <sz val="10"/>
        <color theme="1"/>
        <rFont val="Century Gothic"/>
        <family val="1"/>
      </rPr>
      <t xml:space="preserve"> Conservación de la biodiversidad y sus servicios ecosistémicos, con el producto especifico Documentos de lineamientos técnicos para la conservación de la biodiversidad y sus servicios eco sistémicos y Cartografía de las áreas protegidas, de igual manera  se aporta con los </t>
    </r>
    <r>
      <rPr>
        <b/>
        <sz val="10"/>
        <color theme="1"/>
        <rFont val="Century Gothic"/>
        <family val="1"/>
      </rPr>
      <t>ODS</t>
    </r>
    <r>
      <rPr>
        <sz val="10"/>
        <color theme="1"/>
        <rFont val="Century Gothic"/>
        <family val="1"/>
      </rPr>
      <t xml:space="preserve"> con estos objetivos  15. Vida de ecosistemas Terrestres. Da cumplimiento a los acciones estrategicas enmarcadas en el CONPES 3680 de 2010.    </t>
    </r>
    <r>
      <rPr>
        <b/>
        <sz val="10"/>
        <color theme="1"/>
        <rFont val="Century Gothic"/>
        <family val="2"/>
      </rPr>
      <t xml:space="preserve"> Indicador Minimo -Resoluciòn 0667 del 2016 No.12</t>
    </r>
    <r>
      <rPr>
        <sz val="10"/>
        <color theme="1"/>
        <rFont val="Century Gothic"/>
        <family val="1"/>
      </rPr>
      <t xml:space="preserve"> Porcentaje de áreas protegidas con planes de manejo en ejecución.                                                                </t>
    </r>
  </si>
  <si>
    <r>
      <t>Este proyecto se encuentra alineado con el PND 2018-2022, con el</t>
    </r>
    <r>
      <rPr>
        <b/>
        <sz val="10"/>
        <color theme="1"/>
        <rFont val="Century Gothic"/>
        <family val="1"/>
      </rPr>
      <t xml:space="preserve"> programa  No.1 </t>
    </r>
    <r>
      <rPr>
        <sz val="10"/>
        <color theme="1"/>
        <rFont val="Century Gothic"/>
        <family val="1"/>
      </rPr>
      <t xml:space="preserve">Gestión integral de mares, costas y recursos acuáticos, con el producto especifico servicio de articulación institucional para el manejo marino, costero e insular colombiano, de igual manera  se aporta con los </t>
    </r>
    <r>
      <rPr>
        <b/>
        <sz val="10"/>
        <color theme="1"/>
        <rFont val="Century Gothic"/>
        <family val="1"/>
      </rPr>
      <t>ODS</t>
    </r>
    <r>
      <rPr>
        <sz val="10"/>
        <color theme="1"/>
        <rFont val="Century Gothic"/>
        <family val="1"/>
      </rPr>
      <t xml:space="preserve"> con estos objetivos  13. Acción clima                                                                       14. Vida submarina. Da cumplimiento a la Política nacional ambiental para el desarrollo sostenible de los espacios oceánicos y las zonas costeras e insulares de Colombia en el numeral 4 de instrumentos y su base cientifica. </t>
    </r>
    <r>
      <rPr>
        <b/>
        <sz val="10"/>
        <color theme="1"/>
        <rFont val="Century Gothic"/>
        <family val="2"/>
      </rPr>
      <t>Indicador Minimo -Resoluciòn 0667 del 2016 No.16</t>
    </r>
    <r>
      <rPr>
        <sz val="10"/>
        <color theme="1"/>
        <rFont val="Century Gothic"/>
        <family val="1"/>
      </rPr>
      <t xml:space="preserve">  Implementación de acciones en manejo integrado de zonas costeras.   </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</si>
  <si>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Gestión integral de mares, costas y recursos acuáticos, con el producto especifico Servicio de educación informal en el marco de la conservación de la biodiversidad, el manejo y uso sostenible de los ecosistemas marino-costeros, ademàs se aporta con los </t>
    </r>
    <r>
      <rPr>
        <b/>
        <sz val="10"/>
        <color theme="1"/>
        <rFont val="Century Gothic"/>
        <family val="1"/>
      </rPr>
      <t xml:space="preserve">ODS </t>
    </r>
    <r>
      <rPr>
        <sz val="10"/>
        <color theme="1"/>
        <rFont val="Century Gothic"/>
        <family val="1"/>
      </rPr>
      <t xml:space="preserve">con estos objetivos 15. Vida de ecosistemas Terrestres                                                                        14. Vida submarina             11.Ciudades y comunidades sostenibles. Da cumplimiento a la Política nacional ambiental para el desarrollo sostenible de los espacios oceánicos y las zonas costeras e insulares de Colombia en su estrategia 2. </t>
    </r>
    <r>
      <rPr>
        <b/>
        <sz val="10"/>
        <color theme="1"/>
        <rFont val="Century Gothic"/>
        <family val="2"/>
      </rPr>
      <t xml:space="preserve"> Indicador Minimo -Resoluciòn 0667 del 2016 No.16 </t>
    </r>
    <r>
      <rPr>
        <sz val="10"/>
        <color theme="1"/>
        <rFont val="Century Gothic"/>
        <family val="1"/>
      </rPr>
      <t xml:space="preserve"> Implementación de acciones en manejo integrado de zonas costeras.   </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</si>
  <si>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 Gestión integral de mares, costas y recursos acuáticos con el poducto especifico Servicio de articulación institucional para el manejo marino, costero e insular colombiano tambièn con el </t>
    </r>
    <r>
      <rPr>
        <b/>
        <sz val="10"/>
        <color theme="1"/>
        <rFont val="Century Gothic"/>
        <family val="1"/>
      </rPr>
      <t>programa  No.4</t>
    </r>
    <r>
      <rPr>
        <sz val="10"/>
        <color theme="1"/>
        <rFont val="Century Gothic"/>
        <family val="1"/>
      </rPr>
      <t xml:space="preserve"> de Ordenamiento ambiental territorial  con el producto especifico . Obras para el control y reducción de la erosión, de igual manera se aporta con los </t>
    </r>
    <r>
      <rPr>
        <b/>
        <sz val="10"/>
        <color theme="1"/>
        <rFont val="Century Gothic"/>
        <family val="1"/>
      </rPr>
      <t>ODS</t>
    </r>
    <r>
      <rPr>
        <sz val="10"/>
        <color theme="1"/>
        <rFont val="Century Gothic"/>
        <family val="1"/>
      </rPr>
      <t xml:space="preserve"> con estos objetivos 13. Acción clima  14. Vida submarina. Da cumplimiento a la Política nacional ambiental para el desarrollo sostenible de los espacios oceánicos y las zonas costeras e insulares de Colombia estrategia 2.</t>
    </r>
    <r>
      <rPr>
        <b/>
        <sz val="10"/>
        <color theme="1"/>
        <rFont val="Century Gothic"/>
        <family val="2"/>
      </rPr>
      <t>Indicador Minimo -Resoluciòn 0667 del 2016 No.16</t>
    </r>
    <r>
      <rPr>
        <sz val="10"/>
        <color theme="1"/>
        <rFont val="Century Gothic"/>
        <family val="1"/>
      </rPr>
      <t xml:space="preserve">  Implementación de acciones en manejo integrado de zonas costeras.</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</si>
  <si>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Gestión integral de mares, costas y recursos acuáticos con el poducto especifico Servicio de asistencia técnica para el ordenamiento ambiental de las zonas litorales,  de igual manera se aporta con los </t>
    </r>
    <r>
      <rPr>
        <b/>
        <sz val="10"/>
        <color theme="1"/>
        <rFont val="Century Gothic"/>
        <family val="1"/>
      </rPr>
      <t>ODS</t>
    </r>
    <r>
      <rPr>
        <sz val="10"/>
        <color theme="1"/>
        <rFont val="Century Gothic"/>
        <family val="1"/>
      </rPr>
      <t xml:space="preserve"> con estos objetivos 14. Vida submarina                                                            17. Alianza para lograr objetivos    13. Acción clima. Da cumplimiento a la Política nacional ambiental para el desarrollo sostenible de los espacios oceánicos y las zonas costeras e insulares de Colombia estrategia 1.</t>
    </r>
    <r>
      <rPr>
        <b/>
        <sz val="10"/>
        <color theme="1"/>
        <rFont val="Century Gothic"/>
        <family val="2"/>
      </rPr>
      <t xml:space="preserve"> Indicador Minimo -Resoluciòn 0667 del 2016 No.16</t>
    </r>
    <r>
      <rPr>
        <sz val="10"/>
        <color theme="1"/>
        <rFont val="Century Gothic"/>
        <family val="1"/>
      </rPr>
      <t xml:space="preserve">  Implementación de acciones en manejo integrado de zonas costeras.</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</si>
  <si>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Gestión integral de mares, costas y recursos acuáticos con el poducto especifico Servicio de asistencia técnica para el ordenamiento ambiental de las zonas litorales,  de igual manera se aporta con los </t>
    </r>
    <r>
      <rPr>
        <b/>
        <sz val="10"/>
        <color theme="1"/>
        <rFont val="Century Gothic"/>
        <family val="1"/>
      </rPr>
      <t>ODS</t>
    </r>
    <r>
      <rPr>
        <sz val="10"/>
        <color theme="1"/>
        <rFont val="Century Gothic"/>
        <family val="1"/>
      </rPr>
      <t xml:space="preserve"> con estos objetivos 14. Vida submarina                                                            17. Alianza para lograr objetivos    13. Acción clima. Da cumplimiento a la Política nacional ambiental para el desarrollo sostenible de los espacios oceánicos y las zonas costeras e insulares de Colombia estrategia 1. I</t>
    </r>
    <r>
      <rPr>
        <b/>
        <sz val="10"/>
        <color theme="1"/>
        <rFont val="Century Gothic"/>
        <family val="2"/>
      </rPr>
      <t xml:space="preserve">ndicador Minimo -Resoluciòn 0667 del 2016 No.16 </t>
    </r>
    <r>
      <rPr>
        <sz val="10"/>
        <color theme="1"/>
        <rFont val="Century Gothic"/>
        <family val="1"/>
      </rPr>
      <t xml:space="preserve"> Implementación de acciones en manejo integrado de zonas costeras</t>
    </r>
  </si>
  <si>
    <r>
      <t xml:space="preserve">Este proyecto se encuentra alineado con el PND 2018-2022, con el </t>
    </r>
    <r>
      <rPr>
        <b/>
        <sz val="10"/>
        <color theme="1"/>
        <rFont val="Century Gothic"/>
        <family val="1"/>
      </rPr>
      <t xml:space="preserve">programa No.2 : </t>
    </r>
    <r>
      <rPr>
        <sz val="10"/>
        <color theme="1"/>
        <rFont val="Century Gothic"/>
        <family val="1"/>
      </rPr>
      <t xml:space="preserve">Conservación de la biodiversidad y sus servicios ecosistémicos, con el producto Servicio de asistencia técnica para la protección de la fauna y flora silvestre y de igual manera se aporta desde los </t>
    </r>
    <r>
      <rPr>
        <b/>
        <sz val="10"/>
        <color theme="1"/>
        <rFont val="Century Gothic"/>
        <family val="1"/>
      </rPr>
      <t>ODS</t>
    </r>
    <r>
      <rPr>
        <sz val="10"/>
        <color theme="1"/>
        <rFont val="Century Gothic"/>
        <family val="1"/>
      </rPr>
      <t xml:space="preserve"> los siguientes objetivos  12. Vida de Ecosistemas Terrestres 11.Ciudades y comunidades sostenibles. Da cumplimiento al plan nacional para la protección de las especies amenazadas.</t>
    </r>
    <r>
      <rPr>
        <b/>
        <sz val="10"/>
        <color theme="1"/>
        <rFont val="Century Gothic"/>
        <family val="2"/>
      </rPr>
      <t xml:space="preserve"> Indicador Minimo -Resoluciòn 0667 del 2016 No.13 </t>
    </r>
    <r>
      <rPr>
        <sz val="10"/>
        <color theme="1"/>
        <rFont val="Century Gothic"/>
        <family val="1"/>
      </rPr>
      <t xml:space="preserve">Porcentaje de especies amenazadas con medidas de conservación y manejo en ejecución .                     </t>
    </r>
  </si>
  <si>
    <r>
      <t xml:space="preserve">Este proyecto se encuentra alineado con el PND 2018-2022, con el </t>
    </r>
    <r>
      <rPr>
        <b/>
        <sz val="10"/>
        <color theme="1"/>
        <rFont val="Century Gothic"/>
        <family val="1"/>
      </rPr>
      <t>programa No.2</t>
    </r>
    <r>
      <rPr>
        <sz val="10"/>
        <color theme="1"/>
        <rFont val="Century Gothic"/>
        <family val="1"/>
      </rPr>
      <t xml:space="preserve"> : Conservación de la biodiversidad y sus servicios ecosistémicos, con el producto Servicio de asistencia técnica para la protección de la fauna y flora silvestre y Documentos de investigación para la conservación de la biodiversidad y sus servicios eco sistémicos, de igual  manera se aporta con</t>
    </r>
    <r>
      <rPr>
        <b/>
        <sz val="10"/>
        <color theme="1"/>
        <rFont val="Century Gothic"/>
        <family val="1"/>
      </rPr>
      <t xml:space="preserve"> ODS</t>
    </r>
    <r>
      <rPr>
        <sz val="10"/>
        <color theme="1"/>
        <rFont val="Century Gothic"/>
        <family val="1"/>
      </rPr>
      <t xml:space="preserve"> con este objetivo 12. Vida de Ecosistemas Terrestres. Da cumplimiento al plan nacional para la protección de las especies amenazadas.  </t>
    </r>
    <r>
      <rPr>
        <b/>
        <sz val="10"/>
        <color theme="1"/>
        <rFont val="Century Gothic"/>
        <family val="2"/>
      </rPr>
      <t xml:space="preserve"> Indicador Minimo -Resoluciòn 0667 del 2016 No.13</t>
    </r>
    <r>
      <rPr>
        <sz val="10"/>
        <color theme="1"/>
        <rFont val="Century Gothic"/>
        <family val="1"/>
      </rPr>
      <t xml:space="preserve"> Porcentaje de especies amenazadas con medidas de conservación y manejo en ejecución .                 </t>
    </r>
  </si>
  <si>
    <r>
      <t>Este proyecto se encuentra alineado con el PND 2018-2022, con el</t>
    </r>
    <r>
      <rPr>
        <b/>
        <sz val="10"/>
        <color theme="1"/>
        <rFont val="Century Gothic"/>
        <family val="1"/>
      </rPr>
      <t xml:space="preserve"> programa No.2 </t>
    </r>
    <r>
      <rPr>
        <sz val="10"/>
        <color theme="1"/>
        <rFont val="Century Gothic"/>
        <family val="1"/>
      </rPr>
      <t xml:space="preserve">Conservación de la biodiversidad y sus servicios ecosistémicos, con el producto Servicio de educación informal en el marco de la conservación de la biodiversidad y los Servicio ecostémicos y el </t>
    </r>
    <r>
      <rPr>
        <b/>
        <sz val="10"/>
        <color theme="1"/>
        <rFont val="Century Gothic"/>
        <family val="1"/>
      </rPr>
      <t xml:space="preserve">programa No.7  </t>
    </r>
    <r>
      <rPr>
        <sz val="10"/>
        <color theme="1"/>
        <rFont val="Century Gothic"/>
        <family val="1"/>
      </rPr>
      <t xml:space="preserve">de eduaciòn Ambiental en el producto especifico de  Servicio de asistencia técnica para la implementación de lasestrategias educativo ambientales y de participación , de igual manera se aporta a los </t>
    </r>
    <r>
      <rPr>
        <b/>
        <sz val="10"/>
        <color theme="1"/>
        <rFont val="Century Gothic"/>
        <family val="1"/>
      </rPr>
      <t xml:space="preserve">ODS </t>
    </r>
    <r>
      <rPr>
        <sz val="10"/>
        <color theme="1"/>
        <rFont val="Century Gothic"/>
        <family val="1"/>
      </rPr>
      <t xml:space="preserve">con los siguientes objetivos 15. Vida de Ecosistemas Terrestres, 11.Ciudades y comunidades sostenibles, 6. Agua limpia y Saneamiento. Da cumplimiento al plan nacional para la protección de las especies amenazadas. </t>
    </r>
    <r>
      <rPr>
        <b/>
        <sz val="10"/>
        <color theme="1"/>
        <rFont val="Century Gothic"/>
        <family val="2"/>
      </rPr>
      <t xml:space="preserve">Indicador Minimo -Resoluciòn 0667 del 2016 No.13 </t>
    </r>
    <r>
      <rPr>
        <sz val="10"/>
        <color theme="1"/>
        <rFont val="Century Gothic"/>
        <family val="1"/>
      </rPr>
      <t xml:space="preserve">Porcentaje de especies amenazadas con medidas de conservación y manejo en ejecución .                 </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</si>
  <si>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Gestión integral de mares, costas y recursos acuáticos con el poducto especifico Servicio de control de especies invasoras y exóticas, de igual manera se aporta a los </t>
    </r>
    <r>
      <rPr>
        <b/>
        <sz val="10"/>
        <color theme="1"/>
        <rFont val="Century Gothic"/>
        <family val="1"/>
      </rPr>
      <t>ODS</t>
    </r>
    <r>
      <rPr>
        <sz val="10"/>
        <color theme="1"/>
        <rFont val="Century Gothic"/>
        <family val="1"/>
      </rPr>
      <t xml:space="preserve"> con estos  objetivos 11. Ciudades y comunidades sostenibles  ,15. Vida de Ecosistemas Terrestres 13. Acción del Clima. Da cumplimiento a al plan nacional para el control deespecies invasoras, exóticas y trasplantadas y a la PNGIBSE en la meta de 12 planes formulados para igual número de especies invasoras, exóticas y trasplantadas. </t>
    </r>
    <r>
      <rPr>
        <b/>
        <sz val="10"/>
        <color theme="1"/>
        <rFont val="Century Gothic"/>
        <family val="2"/>
      </rPr>
      <t>Indicador Minimo -Resoluciòn 0667 del 2016 No.14</t>
    </r>
    <r>
      <rPr>
        <sz val="10"/>
        <color theme="1"/>
        <rFont val="Century Gothic"/>
        <family val="1"/>
      </rPr>
      <t>,Porcentaje de especies invasoras con medidas de prevención, control y manejo en ejecución.</t>
    </r>
  </si>
  <si>
    <r>
      <t xml:space="preserve">Este proyecto se encuentra alineado con el PND 2018-2022, con el </t>
    </r>
    <r>
      <rPr>
        <b/>
        <sz val="10"/>
        <color theme="1"/>
        <rFont val="Century Gothic"/>
        <family val="1"/>
      </rPr>
      <t xml:space="preserve">programa  No.1 </t>
    </r>
    <r>
      <rPr>
        <sz val="10"/>
        <color theme="1"/>
        <rFont val="Century Gothic"/>
        <family val="1"/>
      </rPr>
      <t xml:space="preserve">Gestión integral de mares, costas y recursos acuáticos con el poducto especifico Servicio de control de especies invasoras y exóticas, de igual manera se aporta a los </t>
    </r>
    <r>
      <rPr>
        <b/>
        <sz val="10"/>
        <color theme="1"/>
        <rFont val="Century Gothic"/>
        <family val="1"/>
      </rPr>
      <t>ODS</t>
    </r>
    <r>
      <rPr>
        <sz val="10"/>
        <color theme="1"/>
        <rFont val="Century Gothic"/>
        <family val="1"/>
      </rPr>
      <t xml:space="preserve"> con estos  objetivos 11. Ciudades y comunidades sostenibles  ,15. Vida de Ecosistemas Terrestres 13. Acción del Clima. Da cumplimiento a al plan nacional para el control deespecies invasoras, exóticas y trasplantadas y a la PNGIBSE en la meta de 12 planes formulados para igual número de especies invasoras, exóticas y trasplantadas. </t>
    </r>
    <r>
      <rPr>
        <b/>
        <sz val="10"/>
        <color theme="1"/>
        <rFont val="Century Gothic"/>
        <family val="2"/>
      </rPr>
      <t>Indicador Minimo -Resoluciòn 0667 del 2016 No.14,</t>
    </r>
    <r>
      <rPr>
        <sz val="10"/>
        <color theme="1"/>
        <rFont val="Century Gothic"/>
        <family val="1"/>
      </rPr>
      <t>Porcentaje de especies invasoras con medidas de prevención, control y manejo en ejecución.</t>
    </r>
  </si>
  <si>
    <r>
      <t xml:space="preserve">Este proyecto se encuentra alineado con el PND 2018-2022, con el </t>
    </r>
    <r>
      <rPr>
        <b/>
        <sz val="10"/>
        <color theme="1"/>
        <rFont val="Century Gothic"/>
        <family val="1"/>
      </rPr>
      <t>programa No.2</t>
    </r>
    <r>
      <rPr>
        <sz val="10"/>
        <color theme="1"/>
        <rFont val="Century Gothic"/>
        <family val="1"/>
      </rPr>
      <t xml:space="preserve"> Conservación de la biodiversidad y sus servicios ecosistémicos, con el producto especifico Servicio de reforestación de ecosistemas, de  de igual manera se aporta a los </t>
    </r>
    <r>
      <rPr>
        <b/>
        <sz val="10"/>
        <color theme="1"/>
        <rFont val="Century Gothic"/>
        <family val="1"/>
      </rPr>
      <t>ODS</t>
    </r>
    <r>
      <rPr>
        <sz val="10"/>
        <color theme="1"/>
        <rFont val="Century Gothic"/>
        <family val="1"/>
      </rPr>
      <t xml:space="preserve"> con estos objetivos   15. Vida de Ecosistemas Terrestres,13. Acción del Clima, Da cumplimiento a la Politica para la gestión sostenible del suelo linea estrategica 6 meta 1 y a la estrategia integral de control a la deforestación y gestión de los Bosques en la linea 2 de desarrollo de una economia forestal y cierre de la frontera agropecuaria.</t>
    </r>
    <r>
      <rPr>
        <b/>
        <sz val="10"/>
        <color theme="1"/>
        <rFont val="Century Gothic"/>
        <family val="2"/>
      </rPr>
      <t>Indicador Minimo -Resoluciòn 0667 del 2016 No.15</t>
    </r>
    <r>
      <rPr>
        <sz val="10"/>
        <color theme="1"/>
        <rFont val="Century Gothic"/>
        <family val="1"/>
      </rPr>
      <t xml:space="preserve"> Porcentaje de áreas de ecosistemas en restauración, rehabilitación y reforestación.</t>
    </r>
  </si>
  <si>
    <r>
      <t xml:space="preserve">              Este proyecto se encuentra alineado con el PND 2018-2022 en el </t>
    </r>
    <r>
      <rPr>
        <b/>
        <sz val="10"/>
        <color theme="1"/>
        <rFont val="Century Gothic"/>
        <family val="1"/>
      </rPr>
      <t xml:space="preserve">programa No.3 </t>
    </r>
    <r>
      <rPr>
        <sz val="10"/>
        <color theme="1"/>
        <rFont val="Century Gothic"/>
        <family val="1"/>
      </rPr>
      <t xml:space="preserve"> Gestión del cambio climático para un desarrollo bajo en carbono y resiliente al clima, con el producto especifico de  estrategias de instrumentos de planificaciòny desarrollo con criterios de cambio climatico y Servicio de apoyo técnico para la implementación de acciones de mitigación y adaptación al cambio climático, de igual manera se aporta desde los </t>
    </r>
    <r>
      <rPr>
        <b/>
        <sz val="10"/>
        <color theme="1"/>
        <rFont val="Century Gothic"/>
        <family val="1"/>
      </rPr>
      <t>ODS</t>
    </r>
    <r>
      <rPr>
        <sz val="10"/>
        <color theme="1"/>
        <rFont val="Century Gothic"/>
        <family val="1"/>
      </rPr>
      <t xml:space="preserve"> a traves de los siguientes objetivos, 15. Vida de Ecosistemas Terrestres                                           13. Acción del Clima  11.Ciudades y comunidades sostenibles. Da cumplimiento al Plan Integral de Gestión del Cambio Climatico territorial del Atlántico 2040 Programa Biodiversidad y Servicios Ecosistemicos.</t>
    </r>
    <r>
      <rPr>
        <b/>
        <sz val="10"/>
        <color theme="1"/>
        <rFont val="Century Gothic"/>
        <family val="2"/>
      </rPr>
      <t xml:space="preserve"> Indicador Minimo -Resoluciòn 0667 del 2016 No.8  </t>
    </r>
    <r>
      <rPr>
        <sz val="10"/>
        <color theme="1"/>
        <rFont val="Century Gothic"/>
        <family val="2"/>
      </rPr>
      <t xml:space="preserve">Porcentaje de suelos degradados en recuperación o rehabilitación.                                </t>
    </r>
  </si>
  <si>
    <r>
      <rPr>
        <sz val="10"/>
        <color theme="1"/>
        <rFont val="Century Gothic"/>
        <family val="1"/>
      </rPr>
      <t xml:space="preserve">Este proyecto se encuentra alineado con el PND 2018-2022 con las metas de reducción de la deforestación y duplicar las hectareas con sistemas productivos sostenibles. con el </t>
    </r>
    <r>
      <rPr>
        <b/>
        <sz val="10"/>
        <color theme="1"/>
        <rFont val="Century Gothic"/>
        <family val="1"/>
      </rPr>
      <t>Programa No.4</t>
    </r>
    <r>
      <rPr>
        <sz val="10"/>
        <color theme="1"/>
        <rFont val="Century Gothic"/>
        <family val="1"/>
      </rPr>
      <t xml:space="preserve">  Ordenamiento Ambiental Territorial , en específico, con el producto: Servicios de asistencia técnica en planificación y gestión ambiental y con el </t>
    </r>
    <r>
      <rPr>
        <b/>
        <sz val="10"/>
        <color theme="1"/>
        <rFont val="Century Gothic"/>
        <family val="1"/>
      </rPr>
      <t>programa  No.6</t>
    </r>
    <r>
      <rPr>
        <sz val="10"/>
        <color theme="1"/>
        <rFont val="Century Gothic"/>
        <family val="1"/>
      </rPr>
      <t xml:space="preserve"> Fortalecimiento del desempeño ambiental de los sectores productivos Documentos de lineamientos técnicos parapromover la gestión sostenible del suelo de igual manera  aporta a los </t>
    </r>
    <r>
      <rPr>
        <b/>
        <sz val="10"/>
        <color theme="1"/>
        <rFont val="Century Gothic"/>
        <family val="1"/>
      </rPr>
      <t>ODS</t>
    </r>
    <r>
      <rPr>
        <sz val="10"/>
        <color theme="1"/>
        <rFont val="Century Gothic"/>
        <family val="1"/>
      </rPr>
      <t xml:space="preserve"> con estos dos objetivos : 2. Hambre Cero 7. Energia asequible y no contaminante. 13. Acción del Clima  y 15. Vida de ecosistemas Terrestres. Da cumplimiento a la estrategia integral de control a la deforestación y gestión de los Bosques en la linea 2 de desarrollo de una economia forestal y cierre de la frontera agripecuaria.</t>
    </r>
    <r>
      <rPr>
        <b/>
        <sz val="10"/>
        <color theme="1"/>
        <rFont val="Century Gothic"/>
        <family val="2"/>
      </rPr>
      <t>Indicador Minimo -Resoluciòn 0667 del 2016, No.11</t>
    </r>
    <r>
      <rPr>
        <sz val="10"/>
        <color theme="1"/>
        <rFont val="Century Gothic"/>
        <family val="1"/>
      </rPr>
      <t xml:space="preserve"> Porcentaje de avance en la formulación del Plan de Ordenación Forestal, </t>
    </r>
    <r>
      <rPr>
        <b/>
        <sz val="10"/>
        <color theme="1"/>
        <rFont val="Century Gothic"/>
        <family val="2"/>
      </rPr>
      <t xml:space="preserve">No.15 </t>
    </r>
    <r>
      <rPr>
        <sz val="10"/>
        <color theme="1"/>
        <rFont val="Century Gothic"/>
        <family val="1"/>
      </rPr>
      <t xml:space="preserve">Porcentaje de àreas de ecosistemas en restauraaciòn, rehabilotaciòn y reforestaciòn. y </t>
    </r>
    <r>
      <rPr>
        <b/>
        <sz val="10"/>
        <color theme="1"/>
        <rFont val="Century Gothic"/>
        <family val="2"/>
      </rPr>
      <t>No.19</t>
    </r>
    <r>
      <rPr>
        <sz val="10"/>
        <color theme="1"/>
        <rFont val="Century Gothic"/>
        <family val="1"/>
      </rPr>
      <t xml:space="preserve"> Gestiòn Ambiental Urbana. </t>
    </r>
  </si>
  <si>
    <r>
      <t xml:space="preserve">Este proyecto se encuentra alineado con el PND 2018-2022, con el </t>
    </r>
    <r>
      <rPr>
        <b/>
        <sz val="10"/>
        <color theme="1"/>
        <rFont val="Century Gothic"/>
        <family val="1"/>
      </rPr>
      <t>programa No.2</t>
    </r>
    <r>
      <rPr>
        <sz val="10"/>
        <color theme="1"/>
        <rFont val="Century Gothic"/>
        <family val="1"/>
      </rPr>
      <t xml:space="preserve"> Conservación de la biodiversidad y sus servicios ecosistémicos, con el producto especifico Servicio de producción de plántulas en viveros y  Servicio de reforestación de ecosistemas, de  de igual manera se aporta a los </t>
    </r>
    <r>
      <rPr>
        <b/>
        <sz val="10"/>
        <color theme="1"/>
        <rFont val="Century Gothic"/>
        <family val="1"/>
      </rPr>
      <t>ODS</t>
    </r>
    <r>
      <rPr>
        <sz val="10"/>
        <color theme="1"/>
        <rFont val="Century Gothic"/>
        <family val="1"/>
      </rPr>
      <t xml:space="preserve"> con estos objetivos   15. Vida de Ecosistemas Terrestres,13. Acción del Clima. Da cumplimiento al Plan de Acción Nacional de Lucha contra la desertificación y la Sequia  del MADS en el Programa de sensibilización y participación comunitaria y su meta 3  y al Plan Nacional de Restauración fase 2 accion 1. </t>
    </r>
    <r>
      <rPr>
        <b/>
        <sz val="10"/>
        <color theme="1"/>
        <rFont val="Century Gothic"/>
        <family val="2"/>
      </rPr>
      <t xml:space="preserve">Indicador Minimo -Resoluciòn 0667 del 2016, No.8  </t>
    </r>
    <r>
      <rPr>
        <sz val="10"/>
        <color theme="1"/>
        <rFont val="Century Gothic"/>
        <family val="2"/>
      </rPr>
      <t xml:space="preserve">Porcentaje de suelos degradados en recuperación o rehabilitación Y  </t>
    </r>
    <r>
      <rPr>
        <b/>
        <sz val="10"/>
        <color theme="1"/>
        <rFont val="Century Gothic"/>
        <family val="2"/>
      </rPr>
      <t xml:space="preserve">No.15 </t>
    </r>
    <r>
      <rPr>
        <sz val="10"/>
        <color theme="1"/>
        <rFont val="Century Gothic"/>
        <family val="2"/>
      </rPr>
      <t>Porcentaje de àreas de ecosistemas en restauraaciòn, rehabilotaciòn y reforestaciòn.</t>
    </r>
  </si>
  <si>
    <r>
      <rPr>
        <sz val="10"/>
        <color theme="1"/>
        <rFont val="Century Gothic"/>
        <family val="1"/>
      </rPr>
      <t xml:space="preserve">Este proyecto se encuentra alineado con el PND 2018-2022. con el </t>
    </r>
    <r>
      <rPr>
        <b/>
        <sz val="10"/>
        <color theme="1"/>
        <rFont val="Century Gothic"/>
        <family val="1"/>
      </rPr>
      <t>Programa No.4</t>
    </r>
    <r>
      <rPr>
        <sz val="10"/>
        <color theme="1"/>
        <rFont val="Century Gothic"/>
        <family val="1"/>
      </rPr>
      <t xml:space="preserve">  Ordenamiento Ambiental Territorial , en específico, con el producto: Servicios de asistencia técnica en planificación y gestión ambiental y con el </t>
    </r>
    <r>
      <rPr>
        <b/>
        <sz val="10"/>
        <color theme="1"/>
        <rFont val="Century Gothic"/>
        <family val="1"/>
      </rPr>
      <t>programa  No.6</t>
    </r>
    <r>
      <rPr>
        <sz val="10"/>
        <color theme="1"/>
        <rFont val="Century Gothic"/>
        <family val="1"/>
      </rPr>
      <t xml:space="preserve"> Fortalecimiento del desempeño ambiental de los sectores productivos Documentos de lineamientos técnicos parapromover la gestión sostenible del suelo de igual manera  aporta a los </t>
    </r>
    <r>
      <rPr>
        <b/>
        <sz val="10"/>
        <color theme="1"/>
        <rFont val="Century Gothic"/>
        <family val="1"/>
      </rPr>
      <t>ODS</t>
    </r>
    <r>
      <rPr>
        <sz val="10"/>
        <color theme="1"/>
        <rFont val="Century Gothic"/>
        <family val="1"/>
      </rPr>
      <t xml:space="preserve"> con estos dos objetivos : 13. Acción del Clima  y 15. Vida de ecosistemas Terrestres . Da cumplimiento al Plan de Acción Nacional de Lucha contra la desertificación y la Sequia  del MADS en el Programa de lucha contra la degradación de tierras y desertificación y sus metas 1, 4, y 5, Programa de sensibilización y participación comunitaria y su meta 3  y al Plan Nacional de Restauración fase 2 accion 1</t>
    </r>
    <r>
      <rPr>
        <b/>
        <sz val="10"/>
        <color theme="1"/>
        <rFont val="Century Gothic"/>
        <family val="1"/>
      </rPr>
      <t xml:space="preserve">.Indicador Minimo -Resoluciòn 0667 del 2016, No.8  </t>
    </r>
    <r>
      <rPr>
        <sz val="10"/>
        <color theme="1"/>
        <rFont val="Century Gothic"/>
        <family val="2"/>
      </rPr>
      <t>Porcentaje de suelos degradados en recuperación o rehabilitación.</t>
    </r>
  </si>
  <si>
    <r>
      <rPr>
        <b/>
        <sz val="10"/>
        <color theme="1"/>
        <rFont val="Century Gothic"/>
        <family val="1"/>
      </rPr>
      <t>Objetivos ODS/ Meta</t>
    </r>
    <r>
      <rPr>
        <sz val="10"/>
        <color theme="1"/>
        <rFont val="Century Gothic"/>
        <family val="1"/>
      </rPr>
      <t xml:space="preserve">: Agua limpia y saneamiento / Proteger y establecer los ecosistemas relacionados con el agua, incluido los bosques, las montañas, los humedales, ríos acuíferos y lagos al 2020.
</t>
    </r>
    <r>
      <rPr>
        <b/>
        <sz val="10"/>
        <color theme="1"/>
        <rFont val="Century Gothic"/>
        <family val="1"/>
      </rPr>
      <t>Acciones PND/ Meta:</t>
    </r>
    <r>
      <rPr>
        <sz val="10"/>
        <color theme="1"/>
        <rFont val="Century Gothic"/>
        <family val="1"/>
      </rPr>
      <t xml:space="preserve"> Instrumentos de planificación de recurso hídrico enmarcados en los lineamientos del PEM /40 POMCAS.
</t>
    </r>
    <r>
      <rPr>
        <b/>
        <sz val="10"/>
        <color theme="1"/>
        <rFont val="Century Gothic"/>
        <family val="1"/>
      </rPr>
      <t>Objetivos de la PNGIRH/ Meta:</t>
    </r>
    <r>
      <rPr>
        <sz val="10"/>
        <color theme="1"/>
        <rFont val="Century Gothic"/>
        <family val="1"/>
      </rPr>
      <t xml:space="preserve"> 1. OFERTA: Conservar los sistemas naturales y los procesos hidrológicos de los que depende la oferta de agua para el país / Formulado e implementar el 100% de los planes de ordenación y manejo de cuencas hidrográficas en las cuencas priorizadas en el Plan Hídrico Nacional. 
</t>
    </r>
    <r>
      <rPr>
        <b/>
        <sz val="10"/>
        <color theme="1"/>
        <rFont val="Century Gothic"/>
        <family val="1"/>
      </rPr>
      <t xml:space="preserve">
Indicador Mínimo – Resolución 0667 del 2016</t>
    </r>
    <r>
      <rPr>
        <sz val="10"/>
        <color theme="1"/>
        <rFont val="Century Gothic"/>
        <family val="1"/>
      </rPr>
      <t>: No 1: Porcentaje de avance en la formulación y/o ajuste de los Planes de Ordenación y Manejo de Cuencas (POMCAS), Planes de Manejo de Acuíferos (PMA) y Planes de Manejo de Microcuencas (PMM).</t>
    </r>
  </si>
  <si>
    <r>
      <rPr>
        <b/>
        <sz val="10"/>
        <color theme="1"/>
        <rFont val="Century Gothic"/>
        <family val="1"/>
      </rPr>
      <t>Objetivos ODS/ Meta</t>
    </r>
    <r>
      <rPr>
        <sz val="10"/>
        <color theme="1"/>
        <rFont val="Century Gothic"/>
        <family val="1"/>
      </rPr>
      <t xml:space="preserve">: Agua limpia y saneamiento / Proteger y establecer los ecosistemas relacionados con el agua, incluido los bosques, las montañas, los humedales, ríos acuíferos y lagos al 2020.
</t>
    </r>
    <r>
      <rPr>
        <b/>
        <sz val="10"/>
        <color theme="1"/>
        <rFont val="Century Gothic"/>
        <family val="1"/>
      </rPr>
      <t>Acciones PND/ Meta:</t>
    </r>
    <r>
      <rPr>
        <sz val="10"/>
        <color theme="1"/>
        <rFont val="Century Gothic"/>
        <family val="1"/>
      </rPr>
      <t xml:space="preserve"> Instrumentos de planificación de recurso hídrico enmarcados en los lineamientos del PEM /40 POMCAS.
</t>
    </r>
    <r>
      <rPr>
        <b/>
        <sz val="10"/>
        <color theme="1"/>
        <rFont val="Century Gothic"/>
        <family val="1"/>
      </rPr>
      <t>Objetivos de la PNGIRH/ Meta:</t>
    </r>
    <r>
      <rPr>
        <sz val="10"/>
        <color theme="1"/>
        <rFont val="Century Gothic"/>
        <family val="1"/>
      </rPr>
      <t xml:space="preserve"> 1. OFERTA: Conservar los sistemas naturales y los procesos hidrológicos de los que depende la oferta de agua para el país / Formulado e implementar el 100% de los planes de ordenación y manejo de cuencas hidrográficas en las cuencas priorizadas en el Plan Hídrico Nacional.
</t>
    </r>
    <r>
      <rPr>
        <b/>
        <sz val="10"/>
        <color theme="1"/>
        <rFont val="Century Gothic"/>
        <family val="1"/>
      </rPr>
      <t xml:space="preserve">
Indicador Mínimo – Resolución 0667 del 2016</t>
    </r>
    <r>
      <rPr>
        <sz val="10"/>
        <color theme="1"/>
        <rFont val="Century Gothic"/>
        <family val="1"/>
      </rPr>
      <t>: No: 6: Porcentaje de Planes de Ordenación y Manejo de Cuencas (POMCAS), Planes de Manejo de Acuíferos (PMA) y Planes de Manejo de Microcuencas (PMM) en ejecución</t>
    </r>
    <r>
      <rPr>
        <b/>
        <sz val="10"/>
        <color theme="1"/>
        <rFont val="Century Gothic"/>
        <family val="1"/>
      </rPr>
      <t xml:space="preserve">
</t>
    </r>
    <r>
      <rPr>
        <sz val="10"/>
        <color theme="1"/>
        <rFont val="Century Gothic"/>
        <family val="1"/>
      </rPr>
      <t xml:space="preserve">
</t>
    </r>
  </si>
  <si>
    <r>
      <t>Objetivos ODS/ Meta: A</t>
    </r>
    <r>
      <rPr>
        <sz val="10"/>
        <color theme="1"/>
        <rFont val="Century Gothic"/>
        <family val="1"/>
      </rPr>
      <t>gua limpia y saneamiento / Proteger y establecer los ecosistemas relacionados con el agua, incluido los bosques, las montañas, los humedales, ríos acuíferos y lagos al 2020.</t>
    </r>
    <r>
      <rPr>
        <b/>
        <sz val="10"/>
        <color theme="1"/>
        <rFont val="Century Gothic"/>
        <family val="1"/>
      </rPr>
      <t xml:space="preserve">
Acciones PND/ Meta: </t>
    </r>
    <r>
      <rPr>
        <sz val="10"/>
        <color theme="1"/>
        <rFont val="Century Gothic"/>
        <family val="1"/>
      </rPr>
      <t>Zonificación, ordenamiento y determinación del régimen de usos de los ecosistemas de humedales, con fundamento en dicha delimitación, de acuerdo con las normas de carácter superior y conforme a los criterios y directrices trazados por el Ministerio de Ambiente, Vivienda y Desarrollo Territorial o quien haga sus veces/ 1 Delimitación y Zonificación de humedales a escala 1:25.000.</t>
    </r>
    <r>
      <rPr>
        <b/>
        <sz val="10"/>
        <color theme="1"/>
        <rFont val="Century Gothic"/>
        <family val="1"/>
      </rPr>
      <t xml:space="preserve">
Objetivos de la PNGIRH/ Meta: </t>
    </r>
    <r>
      <rPr>
        <sz val="10"/>
        <color theme="1"/>
        <rFont val="Century Gothic"/>
        <family val="1"/>
      </rPr>
      <t xml:space="preserve">1. OFERTA: Conservar los sistemas naturales y los procesos hidrológicos de los que depende la oferta de agua para el país / Formulado e implementar el 100% de los planes de ordenación y manejo de cuencas hidrográficas en las cuencas. 
</t>
    </r>
    <r>
      <rPr>
        <b/>
        <sz val="10"/>
        <color theme="1"/>
        <rFont val="Century Gothic"/>
        <family val="1"/>
      </rPr>
      <t xml:space="preserve">
Indicador Mínimo – Resolución 0667 del 2016: </t>
    </r>
    <r>
      <rPr>
        <sz val="10"/>
        <color theme="1"/>
        <rFont val="Century Gothic"/>
        <family val="1"/>
      </rPr>
      <t xml:space="preserve">No 1: Porcentaje de avance en la formulación y/o ajuste de los Planes de Ordenación y Manejo de Cuencas (POMCAS), Planes de Manejo de Acuíferos (PMA) y Planes de Manejo de Microcuencas (PMM) y N:o 6: Porcentaje de Planes de Ordenación y Manejo de Cuencas (POMCAS), Planes de Manejo de Acuíferos (PMA) y Planes de Manejo de Microcuencas (PMM) en ejecución.
</t>
    </r>
  </si>
  <si>
    <r>
      <rPr>
        <b/>
        <sz val="10"/>
        <color theme="1"/>
        <rFont val="Century Gothic"/>
        <family val="1"/>
      </rPr>
      <t>Objetivos ODS/ Meta</t>
    </r>
    <r>
      <rPr>
        <sz val="10"/>
        <color theme="1"/>
        <rFont val="Century Gothic"/>
        <family val="1"/>
      </rPr>
      <t xml:space="preserve">: Agua limpia y saneamiento / Proteger y establecer los ecosistemas relacionados con el agua, incluido los bosques, las montañas, los humedales, ríos acuíferos y lagos al 2020.
</t>
    </r>
    <r>
      <rPr>
        <b/>
        <sz val="10"/>
        <color theme="1"/>
        <rFont val="Century Gothic"/>
        <family val="1"/>
      </rPr>
      <t>Objetivos de la PNGIRH/ Meta:</t>
    </r>
    <r>
      <rPr>
        <sz val="10"/>
        <color theme="1"/>
        <rFont val="Century Gothic"/>
        <family val="1"/>
      </rPr>
      <t xml:space="preserve"> 1. OFERTA: Conservar los sistemas naturales y los procesos hidrológicos de los que depende la oferta de agua para el país / Formulado e implementar el 100% de los planes de ordenación y manejo de cuencas hidrográficas en las cuencas priorizadas en el Plan Hídrico Nacional.  
</t>
    </r>
    <r>
      <rPr>
        <b/>
        <sz val="10"/>
        <color theme="1"/>
        <rFont val="Century Gothic"/>
        <family val="1"/>
      </rPr>
      <t>Indicador Mínimo – Resolución 0667 del 2016:</t>
    </r>
    <r>
      <rPr>
        <sz val="10"/>
        <color theme="1"/>
        <rFont val="Century Gothic"/>
        <family val="1"/>
      </rPr>
      <t xml:space="preserve"> No 1: Porcentaje de avance en la formulación y/o ajuste de los Planes de Ordenación y Manejo de Cuencas (POMCAS), Planes de Manejo de Acuíferos (PMA) y Planes de Manejo de Microcuencas (PMM) y N:o 6: Porcentaje de Planes de Ordenación y Manejo de Cuencas (POMCAS), Planes de Manejo de Acuíferos (PMA) y Planes de Manejo de Microcuencas (PMM) en ejecución</t>
    </r>
  </si>
  <si>
    <r>
      <rPr>
        <b/>
        <sz val="10"/>
        <color theme="1"/>
        <rFont val="Century Gothic"/>
        <family val="1"/>
      </rPr>
      <t xml:space="preserve">Objetivos ODS/ Meta: </t>
    </r>
    <r>
      <rPr>
        <sz val="10"/>
        <color theme="1"/>
        <rFont val="Century Gothic"/>
        <family val="1"/>
      </rPr>
      <t xml:space="preserve">Agua limpia y saneamiento / Proteger y establecer los ecosistemas relacionados con el agua, incluido los bosques, las montañas, los humedales, ríos acuíferos y lagos al 2020.
</t>
    </r>
    <r>
      <rPr>
        <b/>
        <sz val="10"/>
        <color theme="1"/>
        <rFont val="Century Gothic"/>
        <family val="1"/>
      </rPr>
      <t>Objetivos de la PNGIRH/ Meta:</t>
    </r>
    <r>
      <rPr>
        <sz val="10"/>
        <color theme="1"/>
        <rFont val="Century Gothic"/>
        <family val="1"/>
      </rPr>
      <t xml:space="preserve"> 1. OFERTA: Conservar los sistemas naturales y los procesos hidrológicos de los que depende la oferta de agua para el país /Mantener mínima el caudal necesario para el mantenimiento de las corrientes superficiales y de sus ecosistemas acuáticos asociados. 
</t>
    </r>
    <r>
      <rPr>
        <b/>
        <sz val="10"/>
        <color theme="1"/>
        <rFont val="Century Gothic"/>
        <family val="1"/>
      </rPr>
      <t xml:space="preserve">
Indicador Mínimo – Resolución 0667 del 2016</t>
    </r>
    <r>
      <rPr>
        <sz val="10"/>
        <color theme="1"/>
        <rFont val="Century Gothic"/>
        <family val="1"/>
      </rPr>
      <t>: No 4: Porcentaje de cuerpos de agua con reglamentación del uso de las aguas.</t>
    </r>
  </si>
  <si>
    <r>
      <t>Objetivos ODS/ Meta:</t>
    </r>
    <r>
      <rPr>
        <sz val="10"/>
        <color theme="1"/>
        <rFont val="Century Gothic"/>
        <family val="1"/>
      </rPr>
      <t xml:space="preserve"> Agua limpia y saneamiento / Proteger y establecer los ecosistemas relacionados con el agua, incluido los bosques, las montañas, los humedales, ríos acuíferos y lagos al 2020.</t>
    </r>
    <r>
      <rPr>
        <b/>
        <sz val="10"/>
        <color theme="1"/>
        <rFont val="Century Gothic"/>
        <family val="1"/>
      </rPr>
      <t xml:space="preserve">
Acciones PND/ Meta: </t>
    </r>
    <r>
      <rPr>
        <sz val="10"/>
        <color theme="1"/>
        <rFont val="Century Gothic"/>
        <family val="1"/>
      </rPr>
      <t>Resoluciones de priorización expedidas/ 42 AA con resolución de priorización con cuerpos de agua que van a ser ordenados y acotada su ronda</t>
    </r>
    <r>
      <rPr>
        <b/>
        <sz val="10"/>
        <color theme="1"/>
        <rFont val="Century Gothic"/>
        <family val="1"/>
      </rPr>
      <t xml:space="preserve">
Objetivos de la PNGIRH/ Meta: </t>
    </r>
    <r>
      <rPr>
        <sz val="10"/>
        <color theme="1"/>
        <rFont val="Century Gothic"/>
        <family val="1"/>
      </rPr>
      <t xml:space="preserve">1. OFERTA: Conservar los sistemas naturales y los procesos hidrológicos de los que depende la oferta de agua para el país / Conservar como mínimo el 80% del área de los ecosistemas claves para la regulación de la oferta hídrica que han sido priorizada en el Plan Hídrico Nacional. 
</t>
    </r>
    <r>
      <rPr>
        <b/>
        <sz val="10"/>
        <color theme="1"/>
        <rFont val="Century Gothic"/>
        <family val="1"/>
      </rPr>
      <t>Indicador Mínimo – Resolución 0667 del 2016</t>
    </r>
    <r>
      <rPr>
        <sz val="10"/>
        <color theme="1"/>
        <rFont val="Century Gothic"/>
        <family val="1"/>
      </rPr>
      <t>: No 4: Porcentaje de cuerpos de agua con reglamentación del uso de las aguas.</t>
    </r>
  </si>
  <si>
    <r>
      <rPr>
        <b/>
        <sz val="10"/>
        <color theme="1"/>
        <rFont val="Century Gothic"/>
        <family val="1"/>
      </rPr>
      <t>Objetivos ODS/ Meta:</t>
    </r>
    <r>
      <rPr>
        <sz val="10"/>
        <color theme="1"/>
        <rFont val="Century Gothic"/>
        <family val="1"/>
      </rPr>
      <t xml:space="preserve"> Agua limpia y saneamiento / Proteger y establecer los ecosistemas relacionados con el agua, incluido los bosques, las montañas, los humedales, ríos acuíferos y lagos al 2020.
</t>
    </r>
    <r>
      <rPr>
        <b/>
        <sz val="10"/>
        <color theme="1"/>
        <rFont val="Century Gothic"/>
        <family val="1"/>
      </rPr>
      <t>Objetivos de la PNGIRH/ Meta</t>
    </r>
    <r>
      <rPr>
        <sz val="10"/>
        <color theme="1"/>
        <rFont val="Century Gothic"/>
        <family val="1"/>
      </rPr>
      <t xml:space="preserve">: Objetivo 3. CALIDAD: Mejorar la calidad y minimizar la contaminación del recurso hídrico/Objetivo 3. CALIDAD: Mejorar la calidad y minimizar la contaminación del recurso hídrico/ordenar, reglamentar y contar con registro de usuarios en el 100% de las cuencas priorizadas en el Plan Hídrico Nacional. 
</t>
    </r>
    <r>
      <rPr>
        <b/>
        <sz val="10"/>
        <color theme="1"/>
        <rFont val="Century Gothic"/>
        <family val="1"/>
      </rPr>
      <t>Indicador Mínimo – Resolución 0667 del 2016: No 2:</t>
    </r>
    <r>
      <rPr>
        <sz val="10"/>
        <color theme="1"/>
        <rFont val="Century Gothic"/>
        <family val="1"/>
      </rPr>
      <t xml:space="preserve"> Porcentaje de cuerpos de agua con planes de ordenamiento del recurso hídrico (PORH) adoptados.</t>
    </r>
  </si>
  <si>
    <r>
      <rPr>
        <b/>
        <sz val="9"/>
        <color theme="1"/>
        <rFont val="Century Gothic"/>
        <family val="1"/>
      </rPr>
      <t xml:space="preserve">Objetivos de la PNGIRH/ Meta: 6. </t>
    </r>
    <r>
      <rPr>
        <sz val="9"/>
        <color theme="1"/>
        <rFont val="Century Gothic"/>
        <family val="1"/>
      </rPr>
      <t xml:space="preserve">GOBERNABILIDAD: Consolidar y fortalecer la gobernabilidad para la gestión integral del recurso hídrico/ Proveer los recursos, herramientas y capacitaciones necesarias para el manejo y transformación de conflictos en la gestión integral del recurso hídrico.  
</t>
    </r>
    <r>
      <rPr>
        <b/>
        <sz val="9"/>
        <color theme="1"/>
        <rFont val="Century Gothic"/>
        <family val="1"/>
      </rPr>
      <t xml:space="preserve">Indicador Mínimo – Resolución 0667 del 2016: </t>
    </r>
    <r>
      <rPr>
        <sz val="9"/>
        <color theme="1"/>
        <rFont val="Century Gothic"/>
        <family val="1"/>
      </rPr>
      <t xml:space="preserve">No 1: Porcentaje de avance en la formulación y/o ajuste de los Planes de Ordenación y Manejo de Cuencas (POMCAS), Planes de Manejo de Acuíferos (PMA) y Planes de Manejo de Microcuencas (PMM) y N:o 6: Porcentaje de Planes de Ordenación y Manejo de Cuencas (POMCAS), Planes de Manejo de Acuíferos (PMA) y Planes de Manejo de Microcuencas (PMM) en ejecución
</t>
    </r>
  </si>
  <si>
    <r>
      <rPr>
        <b/>
        <sz val="9"/>
        <color theme="1"/>
        <rFont val="Century Gothic"/>
        <family val="1"/>
      </rPr>
      <t xml:space="preserve">Objetivos de la PNGIRH/ Meta: 6. </t>
    </r>
    <r>
      <rPr>
        <sz val="9"/>
        <color theme="1"/>
        <rFont val="Century Gothic"/>
        <family val="1"/>
      </rPr>
      <t xml:space="preserve">GOBERNABILIDAD: Consolidar y fortalecer la gobernabilidad para la gestión integral del recurso hídrico/Se ha implementado, en al menos el 50% de los procesos de ordenación y manejo de cuencas priorizadas en formulación y/o implementación, el Consejo de Cuenca, como mecanismo para la participación efectiva de los usuarios en la planeación, administración, vigilancia y monitoreo del recurso hídrico. 
</t>
    </r>
    <r>
      <rPr>
        <b/>
        <sz val="9"/>
        <color theme="1"/>
        <rFont val="Century Gothic"/>
        <family val="1"/>
      </rPr>
      <t xml:space="preserve">Indicador Mínimo – Resolución 0667 del 2016: </t>
    </r>
    <r>
      <rPr>
        <sz val="9"/>
        <color theme="1"/>
        <rFont val="Century Gothic"/>
        <family val="1"/>
      </rPr>
      <t xml:space="preserve">No 1: Porcentaje de avance en la formulación y/o ajuste de los Planes de Ordenación y Manejo de Cuencas (POMCAS), Planes de Manejo de Acuíferos (PMA) y Planes de Manejo de Microcuencas (PMM) y N:o 6: Porcentaje de Planes de Ordenación y Manejo de Cuencas (POMCAS), Planes de Manejo de Acuíferos (PMA) y Planes de Manejo de Microcuencas (PMM) en ejecución
</t>
    </r>
  </si>
  <si>
    <r>
      <rPr>
        <b/>
        <sz val="9"/>
        <color theme="1"/>
        <rFont val="Century Gothic"/>
        <family val="1"/>
      </rPr>
      <t>Objetivos ODS/ Meta:</t>
    </r>
    <r>
      <rPr>
        <sz val="9"/>
        <color theme="1"/>
        <rFont val="Century Gothic"/>
        <family val="1"/>
      </rPr>
      <t xml:space="preserve"> Agua limpia y saneamiento / Proteger y establecer los ecosistemas relacionados con el agua, incluido los bosques, las montañas, los humedales, ríos acuíferos y lagos al 2020.
</t>
    </r>
    <r>
      <rPr>
        <b/>
        <sz val="9"/>
        <color theme="1"/>
        <rFont val="Century Gothic"/>
        <family val="1"/>
      </rPr>
      <t>Objetivos de la PNGIRH/ Meta:</t>
    </r>
    <r>
      <rPr>
        <sz val="9"/>
        <color theme="1"/>
        <rFont val="Century Gothic"/>
        <family val="1"/>
      </rPr>
      <t xml:space="preserve"> 1. OFERTA: Conservar los sistemas naturales y los procesos hidrológicos de los que depende la oferta de agua para el país / Conservar como mínimo el 80% del área de los ecosistemas clave para la regulación de la oferta hídrica. 
</t>
    </r>
    <r>
      <rPr>
        <b/>
        <sz val="9"/>
        <color theme="1"/>
        <rFont val="Century Gothic"/>
        <family val="1"/>
      </rPr>
      <t xml:space="preserve">
Indicador Mínimo – Resolución 0667 del 2016: </t>
    </r>
    <r>
      <rPr>
        <sz val="9"/>
        <color theme="1"/>
        <rFont val="Century Gothic"/>
        <family val="1"/>
      </rPr>
      <t>No 19: Porcentaje de ejecución de acciones en Gestión Ambiental Urbana.</t>
    </r>
  </si>
  <si>
    <r>
      <rPr>
        <b/>
        <sz val="9"/>
        <color theme="1"/>
        <rFont val="Century Gothic"/>
        <family val="1"/>
      </rPr>
      <t>Objetivos ODS/ Meta:</t>
    </r>
    <r>
      <rPr>
        <sz val="9"/>
        <color theme="1"/>
        <rFont val="Century Gothic"/>
        <family val="1"/>
      </rPr>
      <t xml:space="preserve"> Agua limpia y saneamiento / Proteger y establecer los ecosistemas relacionados con el agua, incluido los bosques, las montañas, los humedales, ríos acuíferos y lagos al 2020.
</t>
    </r>
    <r>
      <rPr>
        <b/>
        <sz val="9"/>
        <color theme="1"/>
        <rFont val="Century Gothic"/>
        <family val="1"/>
      </rPr>
      <t>Objetivos de la PNGIRH/ Meta:</t>
    </r>
    <r>
      <rPr>
        <sz val="9"/>
        <color theme="1"/>
        <rFont val="Century Gothic"/>
        <family val="1"/>
      </rPr>
      <t xml:space="preserve"> 1. OFERTA: Conservar los sistemas naturales y los procesos hidrológicos de los que depende la oferta de agua para el país / Conservar como mínimo el 80% del área de los ecosistemas clave para la regulación de la oferta hídrica.  
</t>
    </r>
    <r>
      <rPr>
        <b/>
        <sz val="9"/>
        <color theme="1"/>
        <rFont val="Century Gothic"/>
        <family val="1"/>
      </rPr>
      <t xml:space="preserve">Indicador Mínimo – Resolución 0667 del 2016: </t>
    </r>
    <r>
      <rPr>
        <sz val="9"/>
        <color theme="1"/>
        <rFont val="Century Gothic"/>
        <family val="1"/>
      </rPr>
      <t>No 19: Porcentaje de ejecución de acciones en Gestión Ambiental Urbana.</t>
    </r>
  </si>
  <si>
    <r>
      <rPr>
        <b/>
        <sz val="9"/>
        <color theme="1"/>
        <rFont val="Century Gothic"/>
        <family val="1"/>
      </rPr>
      <t>Objetivos ODS/ Meta:</t>
    </r>
    <r>
      <rPr>
        <sz val="9"/>
        <color theme="1"/>
        <rFont val="Century Gothic"/>
        <family val="1"/>
      </rPr>
      <t xml:space="preserve"> Agua limpia y saneamiento / Proteger y establecer los ecosistemas relacionados con el agua, incluido los bosques, las montañas, los humedales, ríos acuíferos y lagos al 2020.
</t>
    </r>
    <r>
      <rPr>
        <b/>
        <sz val="9"/>
        <color theme="1"/>
        <rFont val="Century Gothic"/>
        <family val="1"/>
      </rPr>
      <t>Objetivos de la PNGIRH/ Meta:</t>
    </r>
    <r>
      <rPr>
        <sz val="9"/>
        <color theme="1"/>
        <rFont val="Century Gothic"/>
        <family val="1"/>
      </rPr>
      <t xml:space="preserve"> 1. OFERTA: Conservar los sistemas naturales y los procesos hidrológicos de los que depende la oferta de agua para el país / Conservar como mínimo el 80% del área de los ecosistemas clave para la regulación de la oferta hídrica.  
</t>
    </r>
    <r>
      <rPr>
        <b/>
        <sz val="9"/>
        <color theme="1"/>
        <rFont val="Century Gothic"/>
        <family val="1"/>
      </rPr>
      <t xml:space="preserve">
Indicador Mínimo – Resolución 0667 del 2016:</t>
    </r>
    <r>
      <rPr>
        <sz val="9"/>
        <color theme="1"/>
        <rFont val="Century Gothic"/>
        <family val="1"/>
      </rPr>
      <t xml:space="preserve"> No 19: Porcentaje de ejecución de acciones en Gestión Ambiental Urbana.</t>
    </r>
  </si>
  <si>
    <r>
      <rPr>
        <b/>
        <sz val="9"/>
        <color theme="1"/>
        <rFont val="Century Gothic"/>
        <family val="1"/>
      </rPr>
      <t>Objetivos ODS/ Meta:</t>
    </r>
    <r>
      <rPr>
        <sz val="9"/>
        <color theme="1"/>
        <rFont val="Century Gothic"/>
        <family val="1"/>
      </rPr>
      <t xml:space="preserve"> Agua limpia y saneamiento / Proteger y establecer los ecosistemas relacionados con el agua, incluido los bosques, las montañas, los humedales, ríos acuíferos y lagos al 2020.
</t>
    </r>
    <r>
      <rPr>
        <b/>
        <sz val="9"/>
        <color theme="1"/>
        <rFont val="Century Gothic"/>
        <family val="1"/>
      </rPr>
      <t>Objetivos de la PNGIRH/ Meta:</t>
    </r>
    <r>
      <rPr>
        <sz val="9"/>
        <color theme="1"/>
        <rFont val="Century Gothic"/>
        <family val="1"/>
      </rPr>
      <t xml:space="preserve"> 1. OFERTA: Conservar los sistemas naturales y los procesos hidrológicos de los que depende la oferta de agua para el país / Conservar como mínimo el 80% del área de los ecosistemas clave para la regulación de la oferta hídrica.</t>
    </r>
  </si>
  <si>
    <r>
      <rPr>
        <b/>
        <sz val="9"/>
        <color theme="1"/>
        <rFont val="Century Gothic"/>
        <family val="1"/>
      </rPr>
      <t>Objetivos ODS/ Meta:</t>
    </r>
    <r>
      <rPr>
        <sz val="9"/>
        <color theme="1"/>
        <rFont val="Century Gothic"/>
        <family val="1"/>
      </rPr>
      <t xml:space="preserve"> Agua limpia y saneamiento / Aumentar considerablemente el uso eficiente de los recursos hídricos en todos los sectores al 2030.
</t>
    </r>
    <r>
      <rPr>
        <b/>
        <sz val="9"/>
        <color theme="1"/>
        <rFont val="Century Gothic"/>
        <family val="1"/>
      </rPr>
      <t>Objetivos de la PNGIRH/ Meta:</t>
    </r>
    <r>
      <rPr>
        <sz val="9"/>
        <color theme="1"/>
        <rFont val="Century Gothic"/>
        <family val="1"/>
      </rPr>
      <t xml:space="preserve"> 2. Demanda: Caracterizar, cuantificar y optimizar la demanda de agua en el país /Implementación de los planes de uso eficiente y ahorro de agua en el 100% de los usuarios.  
</t>
    </r>
    <r>
      <rPr>
        <b/>
        <sz val="9"/>
        <color theme="1"/>
        <rFont val="Century Gothic"/>
        <family val="1"/>
      </rPr>
      <t>Indicador Mínimo – Resolución 0667 del 2016:</t>
    </r>
    <r>
      <rPr>
        <sz val="9"/>
        <color theme="1"/>
        <rFont val="Century Gothic"/>
        <family val="1"/>
      </rPr>
      <t xml:space="preserve"> No 5: Porcentaje de Programas de Uso Eficiente y Ahorro del Agua (PUEAA) con seguimiento.</t>
    </r>
  </si>
  <si>
    <r>
      <rPr>
        <b/>
        <sz val="9"/>
        <color theme="1"/>
        <rFont val="Century Gothic"/>
        <family val="1"/>
      </rPr>
      <t>Objetivos ODS/ Meta:</t>
    </r>
    <r>
      <rPr>
        <sz val="9"/>
        <color theme="1"/>
        <rFont val="Century Gothic"/>
        <family val="1"/>
      </rPr>
      <t xml:space="preserve"> Agua limpia y saneamiento / Aumentar considerablemente el uso eficiente de los recursos hídricos en todos los sectores al 2030.
</t>
    </r>
    <r>
      <rPr>
        <b/>
        <sz val="9"/>
        <color theme="1"/>
        <rFont val="Century Gothic"/>
        <family val="1"/>
      </rPr>
      <t>Objetivos de langor/ Meta:</t>
    </r>
    <r>
      <rPr>
        <sz val="9"/>
        <color theme="1"/>
        <rFont val="Century Gothic"/>
        <family val="1"/>
      </rPr>
      <t xml:space="preserve"> 2. Demanda: Caracterizar, cuantificar y optimizar la demanda de agua en el país /Implementación de los planes de uso eficiente y ahorro de agua en el 100% de los usuarios. 
</t>
    </r>
    <r>
      <rPr>
        <b/>
        <sz val="9"/>
        <color theme="1"/>
        <rFont val="Century Gothic"/>
        <family val="1"/>
      </rPr>
      <t xml:space="preserve">
Indicador Mínimo – Resolución 0667 del 2016: </t>
    </r>
    <r>
      <rPr>
        <sz val="9"/>
        <color theme="1"/>
        <rFont val="Century Gothic"/>
        <family val="1"/>
      </rPr>
      <t>No 5: Porcentaje de Programas de Uso Eficiente y Ahorro del Agua (PUEAA) con seguimiento.</t>
    </r>
  </si>
  <si>
    <r>
      <rPr>
        <b/>
        <sz val="9"/>
        <color theme="1"/>
        <rFont val="Century Gothic"/>
        <family val="1"/>
      </rPr>
      <t>Acciones PND/ Meta:</t>
    </r>
    <r>
      <rPr>
        <sz val="9"/>
        <color theme="1"/>
        <rFont val="Century Gothic"/>
        <family val="1"/>
      </rPr>
      <t xml:space="preserve"> Definición de áreas prioritarias para acueductos municipales y regionales adquisición y mantenimiento de dichas zonas o para financiar esquemas de pago por servicios ambientales/ 1 proyecto priorizado.
</t>
    </r>
    <r>
      <rPr>
        <b/>
        <sz val="9"/>
        <color theme="1"/>
        <rFont val="Century Gothic"/>
        <family val="1"/>
      </rPr>
      <t>Objetivos de la PNGIRH/ Meta:</t>
    </r>
    <r>
      <rPr>
        <sz val="9"/>
        <color theme="1"/>
        <rFont val="Century Gothic"/>
        <family val="1"/>
      </rPr>
      <t xml:space="preserve"> 1. OFERTA: Conservar los sistemas naturales y los procesos hidrológicos de los que depende la oferta de agua para el país / Conservar el 80% del área de los ecosistema clave para la regulación de la oferta hídrica. 
</t>
    </r>
    <r>
      <rPr>
        <b/>
        <sz val="9"/>
        <color theme="1"/>
        <rFont val="Century Gothic"/>
        <family val="1"/>
      </rPr>
      <t xml:space="preserve">
Indicador Mínimo – Resolución 0667 del 2016: </t>
    </r>
    <r>
      <rPr>
        <sz val="9"/>
        <color theme="1"/>
        <rFont val="Century Gothic"/>
        <family val="1"/>
      </rPr>
      <t xml:space="preserve">No 19: Porcentaje de ejecución de acciones en Gestión Ambiental Urbana.
</t>
    </r>
  </si>
  <si>
    <r>
      <rPr>
        <b/>
        <sz val="9"/>
        <color theme="1"/>
        <rFont val="Century Gothic"/>
        <family val="1"/>
      </rPr>
      <t>Objetivos ODS/ Meta:</t>
    </r>
    <r>
      <rPr>
        <sz val="9"/>
        <color theme="1"/>
        <rFont val="Century Gothic"/>
        <family val="1"/>
      </rPr>
      <t xml:space="preserve"> Agua limpia y saneamiento / Aumentar considerablemente el uso eficiente de los recursos hídricos en todos los sectores al 2030.
</t>
    </r>
    <r>
      <rPr>
        <b/>
        <sz val="9"/>
        <color theme="1"/>
        <rFont val="Century Gothic"/>
        <family val="1"/>
      </rPr>
      <t>Objetivos de la PNGIRH/ Meta:</t>
    </r>
    <r>
      <rPr>
        <sz val="9"/>
        <color theme="1"/>
        <rFont val="Century Gothic"/>
        <family val="1"/>
      </rPr>
      <t xml:space="preserve"> 2. Demanda: Caracterizar, cuantificar y optimizar la demanda de agua en el país /medir como mínimo el 60% de los consumos de agua total y por tipo de usuario. 
</t>
    </r>
    <r>
      <rPr>
        <b/>
        <sz val="9"/>
        <color theme="1"/>
        <rFont val="Century Gothic"/>
        <family val="1"/>
      </rPr>
      <t xml:space="preserve">Indicador Mínimo – Resolución 0667 del 2016: </t>
    </r>
    <r>
      <rPr>
        <sz val="9"/>
        <color theme="1"/>
        <rFont val="Century Gothic"/>
        <family val="1"/>
      </rPr>
      <t>No 19: Porcentaje de ejecución de acciones en Gestión Ambiental Urbana.</t>
    </r>
  </si>
  <si>
    <r>
      <rPr>
        <b/>
        <sz val="9"/>
        <color theme="1"/>
        <rFont val="Century Gothic"/>
        <family val="1"/>
      </rPr>
      <t>Objetivos de la PNGIRH/ Meta</t>
    </r>
    <r>
      <rPr>
        <sz val="9"/>
        <color theme="1"/>
        <rFont val="Century Gothic"/>
        <family val="1"/>
      </rPr>
      <t xml:space="preserve">: CALIDAD: Mejorar la calidad y minimizar la contaminación del recurso hídrico/ Articular y optimizado las redes y los programas regionales de monitoreo del recurso hídrico superficial, subterráneo y marino costero, en el 100% de las cuencas priorizadas en el Plan Hídrico Nacional. 
</t>
    </r>
    <r>
      <rPr>
        <b/>
        <sz val="9"/>
        <color theme="1"/>
        <rFont val="Century Gothic"/>
        <family val="1"/>
      </rPr>
      <t xml:space="preserve">Indicador Mínimo – Resolución 0667 del 2016: </t>
    </r>
    <r>
      <rPr>
        <sz val="9"/>
        <color theme="1"/>
        <rFont val="Century Gothic"/>
        <family val="1"/>
      </rPr>
      <t xml:space="preserve">No 19: Porcentaje de ejecución de acciones en Gestión Ambiental Urbana.
</t>
    </r>
  </si>
  <si>
    <r>
      <rPr>
        <b/>
        <sz val="9"/>
        <color theme="1"/>
        <rFont val="Century Gothic"/>
        <family val="1"/>
      </rPr>
      <t>Objetivos ODS/ Meta:</t>
    </r>
    <r>
      <rPr>
        <sz val="9"/>
        <color theme="1"/>
        <rFont val="Century Gothic"/>
        <family val="1"/>
      </rPr>
      <t xml:space="preserve"> 6. Agua Limpia Y Saneamiento/ Mejorar la calidad de agua reduciendo la contaminación y eliminando el vertimiento al 2030
</t>
    </r>
    <r>
      <rPr>
        <b/>
        <sz val="9"/>
        <color theme="1"/>
        <rFont val="Century Gothic"/>
        <family val="1"/>
      </rPr>
      <t>Objetivos de la PNGIRH/ Meta</t>
    </r>
    <r>
      <rPr>
        <sz val="9"/>
        <color theme="1"/>
        <rFont val="Century Gothic"/>
        <family val="1"/>
      </rPr>
      <t xml:space="preserve">: CALIDAD: Mejorar la calidad y minimizar la contaminación del recurso hídrico/ alcanzado los objetivos de calidad en al menos el 70% de los cuerpos de agua priorizados en el Plan Hídrico Nacional. 
</t>
    </r>
    <r>
      <rPr>
        <b/>
        <sz val="9"/>
        <color theme="1"/>
        <rFont val="Century Gothic"/>
        <family val="1"/>
      </rPr>
      <t xml:space="preserve">Indicador Mínimo – Resolución 0667 del 2016: </t>
    </r>
    <r>
      <rPr>
        <sz val="9"/>
        <color theme="1"/>
        <rFont val="Century Gothic"/>
        <family val="1"/>
      </rPr>
      <t>No 19: Porcentaje de ejecución de acciones en Gestión Ambiental Urbana.</t>
    </r>
  </si>
  <si>
    <r>
      <rPr>
        <b/>
        <sz val="9"/>
        <color theme="1"/>
        <rFont val="Century Gothic"/>
        <family val="1"/>
      </rPr>
      <t>Objetivos ODS/ Meta: 6.</t>
    </r>
    <r>
      <rPr>
        <sz val="9"/>
        <color theme="1"/>
        <rFont val="Century Gothic"/>
        <family val="1"/>
      </rPr>
      <t xml:space="preserve"> Agua Limpia Y Saneamiento/ Mejorar la calidad de agua reduciendo la contaminación y eliminando el vertimiento al 2030
</t>
    </r>
    <r>
      <rPr>
        <b/>
        <sz val="9"/>
        <color theme="1"/>
        <rFont val="Century Gothic"/>
        <family val="1"/>
      </rPr>
      <t xml:space="preserve">
Objetivos de la PNGIRH/ Meta:</t>
    </r>
    <r>
      <rPr>
        <sz val="9"/>
        <color theme="1"/>
        <rFont val="Century Gothic"/>
        <family val="1"/>
      </rPr>
      <t xml:space="preserve"> CALIDAD: Mejorar la calidad y minimizar la contaminación del recurso hídrico/ Mantener en el 17.2%, o aumentar, el valor del índice de calidad promedio anual correspondiente a la categoría “Aceptable”, en los cuerpos de agua monitoreados por la red nacional de monitoreo de calidad de agua del IDEAM. 
</t>
    </r>
    <r>
      <rPr>
        <b/>
        <sz val="9"/>
        <color theme="1"/>
        <rFont val="Century Gothic"/>
        <family val="1"/>
      </rPr>
      <t>Indicador Mínimo – Resolución 0667 del 2016</t>
    </r>
    <r>
      <rPr>
        <sz val="9"/>
        <color theme="1"/>
        <rFont val="Century Gothic"/>
        <family val="1"/>
      </rPr>
      <t xml:space="preserve">: No 3: Porcentaje de ejecución de acciones en Gestión Ambiental Urbana. Porcentaje de Planes de Saneamiento y Manejo de Vertimientos (PSMV) con seguimiento.
</t>
    </r>
  </si>
  <si>
    <r>
      <rPr>
        <b/>
        <sz val="9"/>
        <color theme="1"/>
        <rFont val="Century Gothic"/>
        <family val="1"/>
      </rPr>
      <t>Objetivos ODS/ Meta: 6.</t>
    </r>
    <r>
      <rPr>
        <sz val="9"/>
        <color theme="1"/>
        <rFont val="Century Gothic"/>
        <family val="1"/>
      </rPr>
      <t xml:space="preserve"> Agua Limpia Y Saneamiento/ Mejorar la calidad de agua reduciendo la contaminación y eliminando el vertimiento al 2030
</t>
    </r>
    <r>
      <rPr>
        <b/>
        <sz val="9"/>
        <color theme="1"/>
        <rFont val="Century Gothic"/>
        <family val="1"/>
      </rPr>
      <t>Objetivos de la PNGIRH/ Meta:</t>
    </r>
    <r>
      <rPr>
        <sz val="9"/>
        <color theme="1"/>
        <rFont val="Century Gothic"/>
        <family val="1"/>
      </rPr>
      <t xml:space="preserve"> CALIDAD: Mejorar la calidad y minimizar la contaminación del recurso hídrico/ Mantener en el 17.2%, o aumentar, el valor del índice de calidad promedio anual correspondiente a la categoría “Aceptable”, en los cuerpos de agua monitoreados por la red nacional de monitoreo de calidad de agua del IDEAM. 
</t>
    </r>
    <r>
      <rPr>
        <b/>
        <sz val="9"/>
        <color theme="1"/>
        <rFont val="Century Gothic"/>
        <family val="1"/>
      </rPr>
      <t>Indicador Mínimo – Resolución 0667 del 2016:</t>
    </r>
    <r>
      <rPr>
        <sz val="9"/>
        <color theme="1"/>
        <rFont val="Century Gothic"/>
        <family val="1"/>
      </rPr>
      <t xml:space="preserve"> No 3: Porcentaje de ejecución de acciones en Gestión Ambiental Urbana. Porcentaje de Planes de Saneamiento y Manejo de Vertimientos (PSMV) con seguimiento.</t>
    </r>
  </si>
  <si>
    <r>
      <rPr>
        <b/>
        <sz val="9"/>
        <color theme="1"/>
        <rFont val="Century Gothic"/>
        <family val="1"/>
      </rPr>
      <t>Objetivos ODS/ Meta</t>
    </r>
    <r>
      <rPr>
        <sz val="9"/>
        <color theme="1"/>
        <rFont val="Century Gothic"/>
        <family val="1"/>
      </rPr>
      <t xml:space="preserve">: 6. Agua Limpia Y Saneamiento /Pasar del 37,3 al 54,3% de aguas residuales urbanas domesticas tratadas para el 2022
</t>
    </r>
    <r>
      <rPr>
        <b/>
        <sz val="9"/>
        <color theme="1"/>
        <rFont val="Century Gothic"/>
        <family val="1"/>
      </rPr>
      <t>Objetivos de la PNGIRH/ Meta</t>
    </r>
    <r>
      <rPr>
        <sz val="9"/>
        <color theme="1"/>
        <rFont val="Century Gothic"/>
        <family val="1"/>
      </rPr>
      <t xml:space="preserve">: CALIDAD: Mejorar la calidad y minimizar la contaminación del recurso hídrico/ alcanzado los objetivos de calidad en al menos el 70% de los cuerpos de agua priorizados en el Plan Hídrico Nacional. 
</t>
    </r>
    <r>
      <rPr>
        <b/>
        <sz val="9"/>
        <color theme="1"/>
        <rFont val="Century Gothic"/>
        <family val="1"/>
      </rPr>
      <t xml:space="preserve">
Indicador Mínimo – Resolución 0667 del 2016:</t>
    </r>
    <r>
      <rPr>
        <sz val="9"/>
        <color theme="1"/>
        <rFont val="Century Gothic"/>
        <family val="1"/>
      </rPr>
      <t xml:space="preserve"> No 3: Porcentaje de ejecución de acciones en Gestión Ambiental Urbana. Porcentaje de Planes de Saneamiento y Manejo de Vertimientos (PSMV) con seguimiento.
</t>
    </r>
  </si>
  <si>
    <r>
      <rPr>
        <b/>
        <sz val="9"/>
        <color theme="1"/>
        <rFont val="Century Gothic"/>
        <family val="1"/>
      </rPr>
      <t>Objetivos ODS/ Meta</t>
    </r>
    <r>
      <rPr>
        <sz val="9"/>
        <color theme="1"/>
        <rFont val="Century Gothic"/>
        <family val="1"/>
      </rPr>
      <t xml:space="preserve">: Construir conocimiento y capacidad para enfrentar los desafíos del cambio climático/ Promover mecanismos para aumentar la capacidad de planeación y gestión.
</t>
    </r>
    <r>
      <rPr>
        <b/>
        <sz val="9"/>
        <color theme="1"/>
        <rFont val="Century Gothic"/>
        <family val="1"/>
      </rPr>
      <t>Objetivos de la PNGIRH/ Meta</t>
    </r>
    <r>
      <rPr>
        <sz val="9"/>
        <color theme="1"/>
        <rFont val="Century Gothic"/>
        <family val="1"/>
      </rPr>
      <t xml:space="preserve">: RIESGO: Desarrollar la gestión integral de los riesgos asociados a la oferta y disponibilidad el agua / Desarrollado medidas de reducción y adaptación del riesgo asociado a la oferta y disponibilidad hídrica en los ecosistemas clave.  
</t>
    </r>
    <r>
      <rPr>
        <b/>
        <sz val="9"/>
        <color theme="1"/>
        <rFont val="Century Gothic"/>
        <family val="1"/>
      </rPr>
      <t xml:space="preserve">
Indicador Mínimo – Resolución 0667 del 2016:</t>
    </r>
    <r>
      <rPr>
        <sz val="9"/>
        <color theme="1"/>
        <rFont val="Century Gothic"/>
        <family val="1"/>
      </rPr>
      <t xml:space="preserve"> No 19: Porcentaje de ejecución de acciones en Gestión Ambiental Urbana.</t>
    </r>
  </si>
  <si>
    <r>
      <rPr>
        <b/>
        <sz val="9"/>
        <color theme="1"/>
        <rFont val="Century Gothic"/>
        <family val="1"/>
      </rPr>
      <t xml:space="preserve">Objetivos ODS/ Meta: </t>
    </r>
    <r>
      <rPr>
        <sz val="9"/>
        <color theme="1"/>
        <rFont val="Century Gothic"/>
        <family val="1"/>
      </rPr>
      <t xml:space="preserve">Construir conocimiento y capacidad para enfrentar los desafíos del cambio climático/ Promover mecanismos para aumentar la capacidad de planeación y gestión.
</t>
    </r>
    <r>
      <rPr>
        <b/>
        <sz val="9"/>
        <color theme="1"/>
        <rFont val="Century Gothic"/>
        <family val="1"/>
      </rPr>
      <t>Objetivos de la PNGIRH/ Meta:</t>
    </r>
    <r>
      <rPr>
        <sz val="9"/>
        <color theme="1"/>
        <rFont val="Century Gothic"/>
        <family val="1"/>
      </rPr>
      <t xml:space="preserve"> RIESGO: Desarrollar la gestión integral de los riesgos asociados a la oferta y disponibilidad el agua / Desarrollado medidas de reducción y adaptación del riesgo asociado a la oferta y disponibilidad hídrica en los ecosistemas clave. 
</t>
    </r>
    <r>
      <rPr>
        <b/>
        <sz val="9"/>
        <color theme="1"/>
        <rFont val="Century Gothic"/>
        <family val="1"/>
      </rPr>
      <t xml:space="preserve">Indicador Mínimo – Resolución 0667 del 2016: </t>
    </r>
    <r>
      <rPr>
        <sz val="9"/>
        <color theme="1"/>
        <rFont val="Century Gothic"/>
        <family val="1"/>
      </rPr>
      <t xml:space="preserve">No 19: Porcentaje de ejecución de acciones en Gestión Ambiental Urbana.
</t>
    </r>
  </si>
  <si>
    <r>
      <rPr>
        <b/>
        <sz val="9"/>
        <color theme="1"/>
        <rFont val="Century Gothic"/>
        <family val="1"/>
      </rPr>
      <t>Objetivos ODS/ Meta:</t>
    </r>
    <r>
      <rPr>
        <sz val="9"/>
        <color theme="1"/>
        <rFont val="Century Gothic"/>
        <family val="1"/>
      </rPr>
      <t xml:space="preserve"> Construir conocimiento y capacidad para enfrentar los desafíos del cambio climático/ Promover mecanismos para aumentar la capacidad de planeación y gestión.
</t>
    </r>
    <r>
      <rPr>
        <b/>
        <sz val="9"/>
        <color theme="1"/>
        <rFont val="Century Gothic"/>
        <family val="1"/>
      </rPr>
      <t xml:space="preserve">Objetivos de la PNGIRH/ Meta: </t>
    </r>
    <r>
      <rPr>
        <sz val="9"/>
        <color theme="1"/>
        <rFont val="Century Gothic"/>
        <family val="1"/>
      </rPr>
      <t xml:space="preserve">RIESGO: Desarrollar la gestión integral de los riesgos asociados a la oferta y disponibilidad el agua / Desarrollado medidas de reducción y adaptación del riesgo asociado a la oferta y disponibilidad hídrica en los ecosistemas clave. 
</t>
    </r>
    <r>
      <rPr>
        <b/>
        <sz val="9"/>
        <color theme="1"/>
        <rFont val="Century Gothic"/>
        <family val="1"/>
      </rPr>
      <t xml:space="preserve">
Indicador Mínimo – Resolución 0667 del 2016</t>
    </r>
    <r>
      <rPr>
        <sz val="9"/>
        <color theme="1"/>
        <rFont val="Century Gothic"/>
        <family val="1"/>
      </rPr>
      <t xml:space="preserve">: No 19: Porcentaje de ejecución de acciones en Gestión Ambiental Urbana.
</t>
    </r>
  </si>
  <si>
    <r>
      <rPr>
        <b/>
        <sz val="9"/>
        <color theme="1"/>
        <rFont val="Century Gothic"/>
        <family val="1"/>
      </rPr>
      <t>Objetivos ODS/ Meta:</t>
    </r>
    <r>
      <rPr>
        <sz val="9"/>
        <color theme="1"/>
        <rFont val="Century Gothic"/>
        <family val="1"/>
      </rPr>
      <t xml:space="preserve"> Construir conocimiento y capacidad para enfrentar los desafíos del cambio climático/ Promover mecanismos para aumentar la capacidad de planeación y gestión.
</t>
    </r>
    <r>
      <rPr>
        <b/>
        <sz val="9"/>
        <color theme="1"/>
        <rFont val="Century Gothic"/>
        <family val="1"/>
      </rPr>
      <t>Objetivos de la PNGIRH/ Meta:</t>
    </r>
    <r>
      <rPr>
        <sz val="9"/>
        <color theme="1"/>
        <rFont val="Century Gothic"/>
        <family val="1"/>
      </rPr>
      <t xml:space="preserve"> RIESGO: Desarrollar la gestión integral de los riesgos asociados a la oferta y disponibilidad el agua / Desarrollado medidas de reducción y adaptación del riesgo asociado a la oferta y disponibilidad hídrica en los ecosistemas clave. 
</t>
    </r>
    <r>
      <rPr>
        <b/>
        <sz val="9"/>
        <color theme="1"/>
        <rFont val="Century Gothic"/>
        <family val="1"/>
      </rPr>
      <t xml:space="preserve">
Indicador Mínimo – Resolución 0667 del 2016:</t>
    </r>
    <r>
      <rPr>
        <sz val="9"/>
        <color theme="1"/>
        <rFont val="Century Gothic"/>
        <family val="1"/>
      </rPr>
      <t xml:space="preserve"> No 19: Porcentaje de ejecución de acciones en Gestión Ambiental Urbana.
</t>
    </r>
  </si>
  <si>
    <t>1.2.2.4. Realizar reglamentación de los aportes puntuales de carga contaminante en los cuerpos de agua receptores de vertimientos en el Departamento del Atlántico</t>
  </si>
  <si>
    <t xml:space="preserve">Un (1) seguimiento anual a las metas de carga contaminante establecidas por la Corporación para el periodo 2019 - 2023,  de acuerdo con la mayor concentración de carga organica del vertimiento reportados. </t>
  </si>
  <si>
    <t>Diez (10)auxilios  por año</t>
  </si>
  <si>
    <t>Número de auxilios</t>
  </si>
  <si>
    <t>5.1.1.4. Otorgar auxilios de tipo educativo y otros, a funcionarios que cumplen ciertos requisitos.</t>
  </si>
  <si>
    <t xml:space="preserve">PROGRAMA 4.5: Instrumenos económicos y de control ambiental </t>
  </si>
  <si>
    <t xml:space="preserve">La CRA ha venido desarrollando las actividades de canalización del arroyo El Salao, ubicado en el Municipio de Soledad,  a la fecha se han intervenido 2750 Ml del Canal principal, sin embargo se requiere  alcanzar un longitud de 3346 Ml, </t>
  </si>
  <si>
    <t>Noventa (90%) de los usuarios registrado en la CRA con planes de ahorro y uso eficiente del agua.</t>
  </si>
  <si>
    <t xml:space="preserve">Línea Estratégica </t>
  </si>
  <si>
    <t>Programa</t>
  </si>
  <si>
    <t xml:space="preserve">Proyecto </t>
  </si>
  <si>
    <t xml:space="preserve">Acción Estratégica </t>
  </si>
  <si>
    <t>1.1.PLANIFICACION, ADMINISTRACION Y GESTION DEL RECURSO HIDRICO PARA LA PROTECCION DE LOS ECOSISTEMAS</t>
  </si>
  <si>
    <t>1. Sostenibilidad hídrica</t>
  </si>
  <si>
    <t xml:space="preserve"> 4.7.  Comunidades y territorios con Conocimiento y adaptación cambio climático</t>
  </si>
  <si>
    <t>4. Sostenibilidad sectorial</t>
  </si>
  <si>
    <t>2.1. BIODIVERSIDAD Y RIQUEZA DE LOS ECOSISTEMAS TERRESTRES</t>
  </si>
  <si>
    <t>2.3. ESTRATEGIAS REGIONALES DE CONSERVACIÓN</t>
  </si>
  <si>
    <t xml:space="preserve">4.5: Instrumenos económicos y de control ambiental </t>
  </si>
  <si>
    <t>4.5.1.8 Implementar y mantener un Centro de Atención y Valoración de la Fauna para la atención de especies en el Departamento del Atlántico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</si>
</sst>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164" formatCode="_(&quot;$&quot;* #,##0_);_(&quot;$&quot;* \(#,##0\);_(&quot;$&quot;* &quot;-&quot;_);_(@_)"/>
    <numFmt numFmtId="165" formatCode="_(&quot;$&quot;* #,##0.00_);_(&quot;$&quot;* \(#,##0.00\);_(&quot;$&quot;* &quot;-&quot;??_);_(@_)"/>
    <numFmt numFmtId="166" formatCode="_(* #,##0.00_);_(* \(#,##0.00\);_(* &quot;-&quot;??_);_(@_)"/>
    <numFmt numFmtId="167" formatCode="_(&quot;$&quot;* #,##0.000_);_(&quot;$&quot;* \(#,##0.000\);_(&quot;$&quot;* &quot;-&quot;???_);_(@_)"/>
    <numFmt numFmtId="168" formatCode="_-&quot;$&quot;* #,##0.00_-;\-&quot;$&quot;* #,##0.00_-;_-&quot;$&quot;* &quot;-&quot;_-;_-@_-"/>
  </numFmts>
  <fonts count="23" x14ac:knownFonts="1">
    <font>
      <sz val="11"/>
      <color theme="1"/>
      <name val="Calibri"/>
      <family val="2"/>
      <scheme val="minor"/>
    </font>
    <font>
      <sz val="11"/>
      <color theme="1"/>
      <name val="Calibri"/>
      <family val="2"/>
      <scheme val="minor"/>
    </font>
    <font>
      <sz val="10"/>
      <color theme="1"/>
      <name val="Century Gothic"/>
      <family val="2"/>
    </font>
    <font>
      <sz val="10"/>
      <color theme="1"/>
      <name val="Century Gothic"/>
      <family val="1"/>
    </font>
    <font>
      <b/>
      <sz val="10"/>
      <color theme="0"/>
      <name val="Century Gothic"/>
      <family val="1"/>
    </font>
    <font>
      <b/>
      <sz val="10"/>
      <color theme="1"/>
      <name val="Century Gothic"/>
      <family val="1"/>
    </font>
    <font>
      <b/>
      <sz val="10"/>
      <color rgb="FFFF0000"/>
      <name val="Century Gothic"/>
      <family val="1"/>
    </font>
    <font>
      <sz val="10"/>
      <color rgb="FF000000"/>
      <name val="Century Gothic"/>
      <family val="1"/>
    </font>
    <font>
      <sz val="10"/>
      <name val="Century Gothic"/>
      <family val="1"/>
    </font>
    <font>
      <sz val="10"/>
      <name val="Century Gothic"/>
      <family val="2"/>
    </font>
    <font>
      <b/>
      <sz val="10"/>
      <color theme="1"/>
      <name val="Century Gothic"/>
      <family val="2"/>
    </font>
    <font>
      <b/>
      <sz val="12"/>
      <color theme="1"/>
      <name val="Century Gothic"/>
      <family val="1"/>
    </font>
    <font>
      <b/>
      <sz val="10"/>
      <name val="Century Gothic"/>
      <family val="1"/>
    </font>
    <font>
      <b/>
      <sz val="12"/>
      <color theme="0"/>
      <name val="Century Gothic"/>
      <family val="1"/>
    </font>
    <font>
      <b/>
      <sz val="12"/>
      <name val="Century Gothic"/>
      <family val="1"/>
    </font>
    <font>
      <b/>
      <sz val="12"/>
      <color rgb="FF000000"/>
      <name val="Century Gothic"/>
      <family val="1"/>
    </font>
    <font>
      <sz val="11"/>
      <color rgb="FFFF0000"/>
      <name val="Calibri Light"/>
      <family val="2"/>
      <scheme val="major"/>
    </font>
    <font>
      <sz val="10"/>
      <color rgb="FF000000"/>
      <name val="Century Gothic"/>
      <family val="2"/>
    </font>
    <font>
      <sz val="9"/>
      <color theme="1"/>
      <name val="Century Gothic"/>
      <family val="1"/>
    </font>
    <font>
      <b/>
      <sz val="9"/>
      <color theme="1"/>
      <name val="Century Gothic"/>
      <family val="1"/>
    </font>
    <font>
      <b/>
      <sz val="18"/>
      <color theme="1"/>
      <name val="Century Gothic"/>
      <family val="1"/>
    </font>
    <font>
      <b/>
      <sz val="14"/>
      <color theme="1"/>
      <name val="Century Gothic"/>
      <family val="1"/>
    </font>
    <font>
      <b/>
      <sz val="11"/>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theme="5" tint="-0.249977111117893"/>
        <bgColor indexed="64"/>
      </patternFill>
    </fill>
    <fill>
      <patternFill patternType="solid">
        <fgColor theme="2" tint="-0.249977111117893"/>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s>
  <cellStyleXfs count="4">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504">
    <xf numFmtId="0" fontId="0" fillId="0" borderId="0" xfId="0"/>
    <xf numFmtId="0" fontId="3" fillId="0" borderId="0" xfId="0" applyFont="1"/>
    <xf numFmtId="0" fontId="3" fillId="0" borderId="0" xfId="0" applyFont="1" applyAlignment="1">
      <alignment horizontal="justify"/>
    </xf>
    <xf numFmtId="0" fontId="3" fillId="0" borderId="0" xfId="0" applyFont="1" applyAlignment="1">
      <alignment horizontal="center"/>
    </xf>
    <xf numFmtId="0" fontId="3" fillId="0" borderId="13" xfId="0" applyFont="1" applyBorder="1" applyAlignment="1">
      <alignment horizontal="justify" vertical="center" wrapText="1"/>
    </xf>
    <xf numFmtId="0" fontId="3" fillId="3" borderId="13" xfId="0" applyFont="1" applyFill="1" applyBorder="1" applyAlignment="1">
      <alignment horizontal="justify" vertical="center" wrapText="1" shrinkToFit="1"/>
    </xf>
    <xf numFmtId="0" fontId="3" fillId="3" borderId="13" xfId="0" applyFont="1" applyFill="1" applyBorder="1" applyAlignment="1">
      <alignment horizontal="center" vertical="center" wrapText="1" shrinkToFit="1"/>
    </xf>
    <xf numFmtId="0" fontId="3" fillId="3" borderId="13" xfId="0" applyFont="1" applyFill="1" applyBorder="1" applyAlignment="1">
      <alignment horizontal="center" vertical="center" wrapText="1"/>
    </xf>
    <xf numFmtId="0" fontId="3" fillId="0" borderId="13" xfId="1" applyNumberFormat="1" applyFont="1" applyBorder="1" applyAlignment="1">
      <alignment horizontal="center" vertical="center"/>
    </xf>
    <xf numFmtId="165" fontId="3" fillId="0" borderId="13" xfId="0" applyNumberFormat="1" applyFont="1" applyBorder="1" applyAlignment="1">
      <alignment vertical="center"/>
    </xf>
    <xf numFmtId="165" fontId="3" fillId="0" borderId="14" xfId="0" applyNumberFormat="1" applyFont="1" applyBorder="1" applyAlignment="1">
      <alignment vertical="center"/>
    </xf>
    <xf numFmtId="0" fontId="3" fillId="0" borderId="1" xfId="0" applyFont="1" applyBorder="1" applyAlignment="1">
      <alignment horizontal="justify" vertical="center" wrapText="1"/>
    </xf>
    <xf numFmtId="0" fontId="3" fillId="3" borderId="1" xfId="0" applyFont="1" applyFill="1" applyBorder="1" applyAlignment="1">
      <alignment horizontal="justify" vertical="center" wrapText="1" shrinkToFit="1"/>
    </xf>
    <xf numFmtId="0" fontId="3" fillId="3" borderId="1" xfId="0" applyFont="1" applyFill="1" applyBorder="1" applyAlignment="1">
      <alignment horizontal="center" vertical="center" wrapText="1" shrinkToFit="1"/>
    </xf>
    <xf numFmtId="0" fontId="3" fillId="3" borderId="1" xfId="0" applyFont="1" applyFill="1" applyBorder="1" applyAlignment="1">
      <alignment horizontal="center" vertical="center" wrapText="1"/>
    </xf>
    <xf numFmtId="0" fontId="3" fillId="0" borderId="1" xfId="1" applyNumberFormat="1" applyFont="1" applyBorder="1" applyAlignment="1">
      <alignment horizontal="center" vertical="center"/>
    </xf>
    <xf numFmtId="165" fontId="3" fillId="0" borderId="1" xfId="0" applyNumberFormat="1" applyFont="1" applyBorder="1" applyAlignment="1">
      <alignment vertical="center"/>
    </xf>
    <xf numFmtId="165" fontId="3" fillId="0" borderId="4" xfId="0" applyNumberFormat="1" applyFont="1" applyBorder="1" applyAlignment="1">
      <alignment vertical="center"/>
    </xf>
    <xf numFmtId="9" fontId="3" fillId="3" borderId="1" xfId="0" applyNumberFormat="1" applyFont="1" applyFill="1" applyBorder="1" applyAlignment="1">
      <alignment horizontal="center" vertical="center" wrapText="1"/>
    </xf>
    <xf numFmtId="9" fontId="3" fillId="0" borderId="1" xfId="1" applyFont="1" applyBorder="1" applyAlignment="1">
      <alignment horizontal="center" vertical="center"/>
    </xf>
    <xf numFmtId="0" fontId="3" fillId="0" borderId="1" xfId="0" applyFont="1" applyBorder="1" applyAlignment="1">
      <alignment horizontal="justify" vertical="center" wrapText="1" shrinkToFit="1"/>
    </xf>
    <xf numFmtId="0" fontId="3" fillId="0" borderId="1" xfId="0" applyFont="1" applyBorder="1" applyAlignment="1">
      <alignment horizontal="center" vertical="center" wrapText="1" shrinkToFi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shrinkToFit="1"/>
    </xf>
    <xf numFmtId="0" fontId="3" fillId="0" borderId="1" xfId="0" applyFont="1" applyFill="1" applyBorder="1" applyAlignment="1">
      <alignment horizontal="center" vertical="center" wrapText="1" shrinkToFi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xf>
    <xf numFmtId="165" fontId="3" fillId="0" borderId="1" xfId="0" applyNumberFormat="1" applyFont="1" applyFill="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3" borderId="2" xfId="0" applyFont="1" applyFill="1" applyBorder="1" applyAlignment="1">
      <alignment horizontal="center" vertical="center" wrapText="1"/>
    </xf>
    <xf numFmtId="0" fontId="3" fillId="0" borderId="2" xfId="1" applyNumberFormat="1" applyFont="1" applyBorder="1" applyAlignment="1">
      <alignment horizontal="center" vertical="center"/>
    </xf>
    <xf numFmtId="165" fontId="3" fillId="0" borderId="2" xfId="0" applyNumberFormat="1" applyFont="1" applyBorder="1" applyAlignment="1">
      <alignment vertical="center"/>
    </xf>
    <xf numFmtId="165" fontId="3" fillId="0" borderId="7" xfId="0" applyNumberFormat="1" applyFont="1" applyBorder="1" applyAlignment="1">
      <alignment vertical="center"/>
    </xf>
    <xf numFmtId="0" fontId="3" fillId="0" borderId="6" xfId="0" applyFont="1" applyBorder="1" applyAlignment="1">
      <alignment horizontal="justify" vertical="center" wrapText="1"/>
    </xf>
    <xf numFmtId="0" fontId="3" fillId="0" borderId="6" xfId="1" applyNumberFormat="1" applyFont="1" applyBorder="1" applyAlignment="1">
      <alignment horizontal="center" vertical="center"/>
    </xf>
    <xf numFmtId="165" fontId="3" fillId="0" borderId="6" xfId="0" applyNumberFormat="1" applyFont="1" applyBorder="1" applyAlignment="1">
      <alignment vertical="center"/>
    </xf>
    <xf numFmtId="42" fontId="5" fillId="0" borderId="0" xfId="0" applyNumberFormat="1" applyFont="1" applyFill="1" applyBorder="1" applyAlignment="1">
      <alignment horizontal="center"/>
    </xf>
    <xf numFmtId="0" fontId="3" fillId="0" borderId="0" xfId="0" applyFont="1" applyBorder="1" applyAlignment="1">
      <alignment horizontal="center" vertical="center" wrapText="1"/>
    </xf>
    <xf numFmtId="0" fontId="3" fillId="0" borderId="0" xfId="0" applyFont="1" applyBorder="1"/>
    <xf numFmtId="0" fontId="3" fillId="0" borderId="0" xfId="0" applyFont="1" applyFill="1" applyBorder="1"/>
    <xf numFmtId="0" fontId="4"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0" xfId="0" applyFont="1" applyFill="1" applyBorder="1"/>
    <xf numFmtId="0" fontId="5" fillId="0" borderId="0" xfId="0" applyFont="1" applyFill="1" applyBorder="1" applyAlignment="1"/>
    <xf numFmtId="42" fontId="3" fillId="0" borderId="0" xfId="0" applyNumberFormat="1" applyFont="1" applyFill="1" applyBorder="1"/>
    <xf numFmtId="0" fontId="5" fillId="3" borderId="0" xfId="0" applyFont="1" applyFill="1" applyBorder="1" applyAlignment="1">
      <alignment vertical="center"/>
    </xf>
    <xf numFmtId="0" fontId="5" fillId="0" borderId="0" xfId="0" applyFont="1" applyFill="1" applyBorder="1" applyAlignment="1">
      <alignment vertical="center"/>
    </xf>
    <xf numFmtId="0" fontId="3" fillId="0" borderId="0" xfId="0" applyFont="1" applyBorder="1" applyAlignment="1">
      <alignment horizontal="justify" vertical="center" wrapText="1"/>
    </xf>
    <xf numFmtId="0" fontId="3" fillId="0" borderId="0" xfId="2" applyNumberFormat="1" applyFont="1" applyFill="1" applyBorder="1" applyAlignment="1">
      <alignment horizontal="center" vertical="center" wrapText="1"/>
    </xf>
    <xf numFmtId="3"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0" xfId="1" applyNumberFormat="1" applyFont="1" applyBorder="1" applyAlignment="1">
      <alignment horizontal="center" vertical="center"/>
    </xf>
    <xf numFmtId="165" fontId="3" fillId="0" borderId="0" xfId="0" applyNumberFormat="1" applyFont="1" applyBorder="1" applyAlignment="1">
      <alignment vertical="center"/>
    </xf>
    <xf numFmtId="1" fontId="3" fillId="0" borderId="0" xfId="1" applyNumberFormat="1" applyFont="1" applyBorder="1" applyAlignment="1">
      <alignment horizontal="center" vertical="center"/>
    </xf>
    <xf numFmtId="0" fontId="3" fillId="0" borderId="0" xfId="1" applyNumberFormat="1" applyFont="1" applyFill="1" applyBorder="1" applyAlignment="1">
      <alignment horizontal="center" vertical="center" wrapText="1"/>
    </xf>
    <xf numFmtId="165" fontId="3" fillId="0" borderId="0" xfId="2" applyNumberFormat="1" applyFont="1" applyFill="1" applyBorder="1" applyAlignment="1">
      <alignment horizontal="center" vertical="center" wrapText="1"/>
    </xf>
    <xf numFmtId="165" fontId="3" fillId="0" borderId="0" xfId="2" applyNumberFormat="1" applyFont="1" applyFill="1" applyBorder="1" applyAlignment="1">
      <alignment horizontal="center"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wrapText="1"/>
    </xf>
    <xf numFmtId="0" fontId="3" fillId="0" borderId="0" xfId="0" applyFont="1" applyBorder="1" applyAlignment="1">
      <alignment horizontal="justify" wrapText="1"/>
    </xf>
    <xf numFmtId="1" fontId="3" fillId="0" borderId="0" xfId="0" applyNumberFormat="1" applyFont="1" applyBorder="1" applyAlignment="1">
      <alignment horizontal="center" vertical="center"/>
    </xf>
    <xf numFmtId="9" fontId="3" fillId="0" borderId="0" xfId="1" applyFont="1" applyBorder="1" applyAlignment="1">
      <alignment horizontal="center" vertical="center"/>
    </xf>
    <xf numFmtId="1" fontId="3" fillId="0" borderId="0" xfId="1" applyNumberFormat="1" applyFont="1" applyFill="1" applyBorder="1" applyAlignment="1">
      <alignment horizontal="center" vertical="center" wrapText="1"/>
    </xf>
    <xf numFmtId="1" fontId="3" fillId="0" borderId="0" xfId="0" applyNumberFormat="1" applyFont="1" applyBorder="1" applyAlignment="1">
      <alignment horizontal="center" vertical="center" wrapText="1"/>
    </xf>
    <xf numFmtId="9" fontId="3" fillId="0" borderId="0" xfId="1" applyFont="1" applyBorder="1" applyAlignment="1">
      <alignment horizontal="center" vertical="center" wrapText="1"/>
    </xf>
    <xf numFmtId="9" fontId="3" fillId="3" borderId="0" xfId="1" applyFont="1" applyFill="1" applyBorder="1" applyAlignment="1">
      <alignment horizontal="center" vertical="center" wrapText="1"/>
    </xf>
    <xf numFmtId="0" fontId="3" fillId="3" borderId="0" xfId="1" applyNumberFormat="1" applyFont="1" applyFill="1" applyBorder="1" applyAlignment="1">
      <alignment horizontal="center" vertical="center" wrapText="1"/>
    </xf>
    <xf numFmtId="1" fontId="3" fillId="3" borderId="0" xfId="1" applyNumberFormat="1" applyFont="1" applyFill="1" applyBorder="1" applyAlignment="1">
      <alignment horizontal="center" vertical="center" wrapText="1"/>
    </xf>
    <xf numFmtId="9" fontId="3" fillId="3" borderId="0" xfId="0" applyNumberFormat="1" applyFont="1" applyFill="1" applyBorder="1" applyAlignment="1">
      <alignment horizontal="center" vertical="center" wrapText="1"/>
    </xf>
    <xf numFmtId="9"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9" fontId="3" fillId="0" borderId="0" xfId="0" applyNumberFormat="1" applyFont="1" applyFill="1" applyBorder="1" applyAlignment="1">
      <alignment horizontal="center" vertical="center" wrapText="1"/>
    </xf>
    <xf numFmtId="9" fontId="3" fillId="0" borderId="0"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9" fontId="3" fillId="0" borderId="0" xfId="1" applyNumberFormat="1" applyFont="1" applyBorder="1" applyAlignment="1">
      <alignment horizontal="center" vertical="center"/>
    </xf>
    <xf numFmtId="9" fontId="3" fillId="0" borderId="0" xfId="1" applyFont="1" applyFill="1" applyBorder="1" applyAlignment="1">
      <alignment horizontal="center" vertical="center" wrapText="1"/>
    </xf>
    <xf numFmtId="9" fontId="3" fillId="0" borderId="0" xfId="1" applyFont="1" applyFill="1" applyBorder="1" applyAlignment="1">
      <alignment horizontal="center" vertical="center"/>
    </xf>
    <xf numFmtId="1"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0" fontId="3" fillId="0" borderId="0" xfId="0" applyFont="1" applyBorder="1" applyAlignment="1">
      <alignment horizontal="justify"/>
    </xf>
    <xf numFmtId="0" fontId="3" fillId="0" borderId="0" xfId="0" applyFont="1" applyBorder="1" applyAlignment="1">
      <alignment horizontal="center"/>
    </xf>
    <xf numFmtId="0" fontId="3" fillId="0" borderId="0" xfId="0" applyFont="1" applyBorder="1" applyAlignment="1">
      <alignment vertical="center" wrapText="1"/>
    </xf>
    <xf numFmtId="0" fontId="3" fillId="3" borderId="0" xfId="0" applyFont="1" applyFill="1" applyBorder="1" applyAlignment="1">
      <alignment vertical="center" wrapText="1"/>
    </xf>
    <xf numFmtId="0" fontId="3" fillId="0" borderId="0" xfId="0" applyFont="1" applyBorder="1" applyAlignment="1">
      <alignment wrapText="1"/>
    </xf>
    <xf numFmtId="0" fontId="3" fillId="0" borderId="0" xfId="0" applyFont="1" applyFill="1" applyBorder="1" applyAlignment="1">
      <alignment vertical="center" wrapText="1"/>
    </xf>
    <xf numFmtId="0" fontId="3" fillId="0" borderId="0" xfId="0" applyFont="1" applyBorder="1" applyAlignment="1"/>
    <xf numFmtId="0" fontId="3" fillId="0" borderId="0" xfId="0" applyFont="1" applyBorder="1" applyAlignment="1">
      <alignment vertical="center"/>
    </xf>
    <xf numFmtId="9" fontId="3" fillId="0" borderId="0" xfId="1" applyFont="1" applyBorder="1" applyAlignment="1">
      <alignment vertical="center"/>
    </xf>
    <xf numFmtId="165" fontId="7" fillId="0" borderId="0" xfId="3" applyNumberFormat="1" applyFont="1" applyFill="1" applyBorder="1" applyAlignment="1">
      <alignment vertical="center" wrapText="1"/>
    </xf>
    <xf numFmtId="165" fontId="3" fillId="0" borderId="0" xfId="3" applyNumberFormat="1" applyFont="1" applyFill="1" applyBorder="1" applyAlignment="1">
      <alignment vertical="center" wrapText="1"/>
    </xf>
    <xf numFmtId="165" fontId="3" fillId="0" borderId="0" xfId="0" applyNumberFormat="1" applyFont="1" applyFill="1" applyBorder="1" applyAlignment="1">
      <alignment vertical="center"/>
    </xf>
    <xf numFmtId="0" fontId="3" fillId="0" borderId="0" xfId="0" applyFont="1" applyFill="1" applyBorder="1" applyAlignment="1">
      <alignment vertical="center"/>
    </xf>
    <xf numFmtId="168" fontId="5" fillId="0" borderId="0" xfId="0" applyNumberFormat="1" applyFont="1" applyFill="1" applyBorder="1" applyAlignment="1">
      <alignment horizontal="center"/>
    </xf>
    <xf numFmtId="167" fontId="5" fillId="0" borderId="0" xfId="0" applyNumberFormat="1" applyFont="1" applyFill="1" applyBorder="1" applyAlignment="1">
      <alignment horizontal="center" vertical="center"/>
    </xf>
    <xf numFmtId="167" fontId="5" fillId="0" borderId="0" xfId="0" applyNumberFormat="1" applyFont="1" applyFill="1" applyBorder="1" applyAlignment="1">
      <alignment vertical="center"/>
    </xf>
    <xf numFmtId="165" fontId="3" fillId="0" borderId="0" xfId="0" applyNumberFormat="1" applyFont="1" applyFill="1" applyBorder="1"/>
    <xf numFmtId="167" fontId="3" fillId="0" borderId="0" xfId="0" applyNumberFormat="1" applyFont="1" applyFill="1" applyBorder="1"/>
    <xf numFmtId="0" fontId="3" fillId="0" borderId="0" xfId="0" applyFont="1" applyFill="1" applyBorder="1" applyAlignment="1">
      <alignment horizontal="center"/>
    </xf>
    <xf numFmtId="165" fontId="3" fillId="0" borderId="0" xfId="0" applyNumberFormat="1" applyFont="1" applyFill="1" applyBorder="1" applyAlignment="1">
      <alignment horizontal="center"/>
    </xf>
    <xf numFmtId="0" fontId="5" fillId="0" borderId="0" xfId="0" applyFont="1" applyFill="1" applyBorder="1" applyAlignment="1">
      <alignment horizontal="center"/>
    </xf>
    <xf numFmtId="165" fontId="5" fillId="0" borderId="0" xfId="0" applyNumberFormat="1" applyFont="1" applyFill="1" applyBorder="1" applyAlignment="1">
      <alignment horizontal="center"/>
    </xf>
    <xf numFmtId="0" fontId="5" fillId="0" borderId="0" xfId="0" applyFont="1" applyFill="1" applyBorder="1" applyAlignment="1">
      <alignment horizontal="right"/>
    </xf>
    <xf numFmtId="42" fontId="5" fillId="0" borderId="0" xfId="0" applyNumberFormat="1" applyFont="1" applyFill="1" applyBorder="1"/>
    <xf numFmtId="0" fontId="5" fillId="0" borderId="0" xfId="0" applyFont="1" applyFill="1" applyBorder="1"/>
    <xf numFmtId="168" fontId="5" fillId="0" borderId="0" xfId="0" applyNumberFormat="1" applyFont="1" applyFill="1" applyBorder="1"/>
    <xf numFmtId="0" fontId="3" fillId="0" borderId="3" xfId="0" applyFont="1" applyBorder="1" applyAlignment="1">
      <alignment horizontal="center" vertical="center" wrapText="1"/>
    </xf>
    <xf numFmtId="0" fontId="3" fillId="3" borderId="6"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3" borderId="2" xfId="0" applyFont="1" applyFill="1" applyBorder="1" applyAlignment="1">
      <alignment horizontal="justify" vertical="center" wrapText="1" shrinkToFit="1"/>
    </xf>
    <xf numFmtId="0" fontId="3" fillId="3" borderId="2" xfId="0" applyFont="1" applyFill="1" applyBorder="1" applyAlignment="1">
      <alignment horizontal="center" vertical="center" wrapText="1" shrinkToFit="1"/>
    </xf>
    <xf numFmtId="9" fontId="3" fillId="3" borderId="13" xfId="0" applyNumberFormat="1" applyFont="1" applyFill="1" applyBorder="1" applyAlignment="1">
      <alignment horizontal="center" vertical="center" wrapText="1"/>
    </xf>
    <xf numFmtId="165" fontId="5" fillId="0" borderId="9" xfId="0" applyNumberFormat="1" applyFont="1" applyBorder="1" applyAlignment="1">
      <alignment vertical="center"/>
    </xf>
    <xf numFmtId="165" fontId="5" fillId="0" borderId="10" xfId="0" applyNumberFormat="1" applyFont="1" applyBorder="1" applyAlignment="1">
      <alignment vertical="center"/>
    </xf>
    <xf numFmtId="0" fontId="3" fillId="3" borderId="13"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5" fillId="3" borderId="1" xfId="0" applyFont="1" applyFill="1" applyBorder="1" applyAlignment="1">
      <alignment horizontal="justify"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2" applyNumberFormat="1" applyFont="1" applyFill="1" applyBorder="1" applyAlignment="1">
      <alignment horizontal="center" vertical="center" wrapText="1"/>
    </xf>
    <xf numFmtId="3" fontId="3" fillId="0" borderId="23" xfId="0" applyNumberFormat="1" applyFont="1" applyBorder="1" applyAlignment="1">
      <alignment horizontal="center" vertical="center"/>
    </xf>
    <xf numFmtId="0" fontId="3" fillId="0" borderId="23" xfId="0" applyFont="1" applyBorder="1" applyAlignment="1">
      <alignment horizontal="center" vertical="center"/>
    </xf>
    <xf numFmtId="0" fontId="3" fillId="0" borderId="23" xfId="1" applyNumberFormat="1" applyFont="1" applyBorder="1" applyAlignment="1">
      <alignment horizontal="center" vertical="center"/>
    </xf>
    <xf numFmtId="165" fontId="3" fillId="0" borderId="23" xfId="0" applyNumberFormat="1" applyFont="1" applyBorder="1" applyAlignment="1">
      <alignment vertical="center"/>
    </xf>
    <xf numFmtId="165" fontId="3" fillId="0" borderId="24" xfId="0" applyNumberFormat="1" applyFont="1" applyBorder="1" applyAlignment="1">
      <alignment vertical="center"/>
    </xf>
    <xf numFmtId="0" fontId="3" fillId="0" borderId="1" xfId="2"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1" fontId="3" fillId="0" borderId="1" xfId="1" applyNumberFormat="1"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horizontal="center" vertical="center"/>
    </xf>
    <xf numFmtId="0" fontId="3" fillId="0" borderId="1" xfId="1" applyNumberFormat="1" applyFont="1" applyFill="1" applyBorder="1" applyAlignment="1">
      <alignment horizontal="center" vertical="center" wrapText="1"/>
    </xf>
    <xf numFmtId="165" fontId="3" fillId="0" borderId="1" xfId="2" applyNumberFormat="1" applyFont="1" applyFill="1" applyBorder="1" applyAlignment="1">
      <alignment horizontal="center" vertical="center" wrapText="1"/>
    </xf>
    <xf numFmtId="165" fontId="3" fillId="0" borderId="1" xfId="2" applyNumberFormat="1" applyFont="1" applyFill="1" applyBorder="1" applyAlignment="1">
      <alignment horizontal="center" vertical="center"/>
    </xf>
    <xf numFmtId="0" fontId="3" fillId="0" borderId="2" xfId="0"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 fontId="7" fillId="0" borderId="1" xfId="0" applyNumberFormat="1" applyFont="1" applyBorder="1" applyAlignment="1">
      <alignment horizontal="center" vertical="center" wrapText="1"/>
    </xf>
    <xf numFmtId="1" fontId="3" fillId="0" borderId="1" xfId="1"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9" fontId="3" fillId="0" borderId="1" xfId="1" applyFont="1" applyBorder="1" applyAlignment="1">
      <alignment horizontal="center" vertical="center" wrapText="1"/>
    </xf>
    <xf numFmtId="9" fontId="3" fillId="3" borderId="1" xfId="1" applyFont="1" applyFill="1" applyBorder="1" applyAlignment="1">
      <alignment horizontal="center" vertical="center" wrapText="1"/>
    </xf>
    <xf numFmtId="9" fontId="7" fillId="4" borderId="1" xfId="0" applyNumberFormat="1" applyFont="1" applyFill="1" applyBorder="1" applyAlignment="1">
      <alignment horizontal="center" vertical="center" wrapText="1"/>
    </xf>
    <xf numFmtId="0" fontId="3" fillId="3" borderId="1" xfId="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1" fontId="3" fillId="0" borderId="2" xfId="1" applyNumberFormat="1" applyFont="1" applyBorder="1" applyAlignment="1">
      <alignment horizontal="center" vertical="center"/>
    </xf>
    <xf numFmtId="0" fontId="3" fillId="0" borderId="23" xfId="0" applyFont="1" applyBorder="1" applyAlignment="1">
      <alignment horizontal="center" vertical="center" wrapText="1"/>
    </xf>
    <xf numFmtId="1" fontId="3" fillId="0" borderId="23"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0" borderId="1" xfId="0" applyNumberFormat="1" applyFont="1" applyBorder="1" applyAlignment="1">
      <alignment horizontal="center" vertical="center"/>
    </xf>
    <xf numFmtId="9" fontId="3" fillId="0" borderId="1" xfId="1" applyNumberFormat="1" applyFont="1" applyBorder="1" applyAlignment="1">
      <alignment horizontal="center" vertical="center"/>
    </xf>
    <xf numFmtId="9" fontId="3" fillId="0" borderId="1" xfId="1" applyFont="1" applyFill="1" applyBorder="1" applyAlignment="1">
      <alignment horizontal="center" vertical="center" wrapText="1"/>
    </xf>
    <xf numFmtId="9" fontId="3" fillId="0" borderId="1" xfId="1" applyFont="1" applyFill="1" applyBorder="1" applyAlignment="1">
      <alignment horizontal="center" vertical="center"/>
    </xf>
    <xf numFmtId="1" fontId="3" fillId="0" borderId="1" xfId="0" applyNumberFormat="1" applyFont="1" applyFill="1" applyBorder="1" applyAlignment="1">
      <alignment horizontal="center" vertical="center" wrapText="1"/>
    </xf>
    <xf numFmtId="0" fontId="3" fillId="0" borderId="6" xfId="0" applyFont="1" applyBorder="1" applyAlignment="1">
      <alignment horizontal="center" vertical="center" wrapText="1"/>
    </xf>
    <xf numFmtId="165" fontId="3" fillId="0" borderId="25" xfId="0" applyNumberFormat="1" applyFont="1" applyBorder="1" applyAlignment="1">
      <alignment vertical="center"/>
    </xf>
    <xf numFmtId="0" fontId="5" fillId="2" borderId="11" xfId="0" applyFont="1" applyFill="1" applyBorder="1" applyAlignment="1">
      <alignment horizontal="center" vertical="center"/>
    </xf>
    <xf numFmtId="0" fontId="5" fillId="2" borderId="21" xfId="0" applyFont="1" applyFill="1" applyBorder="1" applyAlignment="1">
      <alignment horizontal="center" vertical="center"/>
    </xf>
    <xf numFmtId="0" fontId="3" fillId="0" borderId="23" xfId="0" applyFont="1" applyBorder="1" applyAlignment="1">
      <alignment horizontal="justify" vertical="center" wrapText="1"/>
    </xf>
    <xf numFmtId="0" fontId="3" fillId="0" borderId="0" xfId="0" applyFont="1" applyAlignment="1">
      <alignment vertical="center"/>
    </xf>
    <xf numFmtId="0" fontId="3" fillId="0" borderId="1" xfId="0" applyFont="1" applyFill="1" applyBorder="1" applyAlignment="1">
      <alignment vertical="center" wrapText="1"/>
    </xf>
    <xf numFmtId="0" fontId="5" fillId="3" borderId="0" xfId="0" applyFont="1" applyFill="1" applyBorder="1" applyAlignment="1">
      <alignment vertical="center" wrapText="1"/>
    </xf>
    <xf numFmtId="0" fontId="3" fillId="3" borderId="6" xfId="0" applyFont="1" applyFill="1" applyBorder="1" applyAlignment="1">
      <alignment horizontal="justify" vertical="center" wrapText="1"/>
    </xf>
    <xf numFmtId="0" fontId="7" fillId="0" borderId="1" xfId="0" applyFont="1" applyBorder="1" applyAlignment="1">
      <alignment horizontal="justify" vertical="center" wrapText="1"/>
    </xf>
    <xf numFmtId="0" fontId="3" fillId="0" borderId="0" xfId="1" applyNumberFormat="1" applyFont="1" applyFill="1" applyBorder="1" applyAlignment="1">
      <alignment horizontal="center" vertical="center"/>
    </xf>
    <xf numFmtId="1" fontId="3" fillId="0" borderId="0" xfId="1" applyNumberFormat="1" applyFont="1" applyFill="1" applyBorder="1" applyAlignment="1">
      <alignment horizontal="center" vertical="center"/>
    </xf>
    <xf numFmtId="0" fontId="3" fillId="0" borderId="0" xfId="0" applyFont="1" applyFill="1" applyBorder="1" applyAlignment="1"/>
    <xf numFmtId="0" fontId="3" fillId="0" borderId="6" xfId="0" applyFont="1" applyBorder="1" applyAlignment="1">
      <alignment horizontal="center" vertical="center"/>
    </xf>
    <xf numFmtId="0" fontId="3" fillId="0" borderId="13" xfId="0" applyFont="1" applyBorder="1" applyAlignment="1">
      <alignment horizontal="center" vertical="center" wrapText="1"/>
    </xf>
    <xf numFmtId="0" fontId="3" fillId="0" borderId="13" xfId="2" applyNumberFormat="1" applyFont="1" applyFill="1" applyBorder="1" applyAlignment="1">
      <alignment horizontal="center" vertical="center" wrapText="1"/>
    </xf>
    <xf numFmtId="0" fontId="3" fillId="0" borderId="13" xfId="1" applyNumberFormat="1" applyFont="1" applyFill="1" applyBorder="1" applyAlignment="1">
      <alignment horizontal="center" vertical="center" wrapText="1"/>
    </xf>
    <xf numFmtId="1" fontId="3" fillId="0" borderId="13" xfId="1" applyNumberFormat="1" applyFont="1" applyBorder="1" applyAlignment="1">
      <alignment horizontal="center" vertical="center"/>
    </xf>
    <xf numFmtId="165" fontId="3" fillId="0" borderId="13" xfId="2"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justify"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Fill="1" applyBorder="1" applyAlignment="1">
      <alignment horizontal="justify" vertical="center" wrapText="1"/>
    </xf>
    <xf numFmtId="0" fontId="8" fillId="0" borderId="6" xfId="0" applyFont="1" applyBorder="1" applyAlignment="1">
      <alignment horizontal="justify" vertical="center" wrapText="1"/>
    </xf>
    <xf numFmtId="0" fontId="7" fillId="0" borderId="13" xfId="0" applyFont="1" applyBorder="1" applyAlignment="1">
      <alignment horizontal="center" vertical="center" wrapText="1"/>
    </xf>
    <xf numFmtId="0" fontId="8" fillId="0" borderId="13" xfId="0" applyFont="1" applyBorder="1" applyAlignment="1">
      <alignment horizontal="justify" vertical="center" wrapText="1"/>
    </xf>
    <xf numFmtId="0" fontId="3" fillId="0" borderId="13" xfId="0" applyFont="1" applyBorder="1" applyAlignment="1">
      <alignment horizontal="center" vertical="center"/>
    </xf>
    <xf numFmtId="0" fontId="3" fillId="0" borderId="23" xfId="0" applyFont="1" applyBorder="1" applyAlignment="1">
      <alignment horizontal="justify" vertical="center" wrapText="1"/>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7" fillId="0" borderId="2" xfId="0" applyFont="1" applyBorder="1" applyAlignment="1">
      <alignment horizontal="justify" vertical="center" wrapText="1"/>
    </xf>
    <xf numFmtId="0" fontId="7" fillId="0" borderId="20" xfId="0" applyFont="1" applyBorder="1" applyAlignment="1">
      <alignment horizontal="center" vertical="center" wrapText="1"/>
    </xf>
    <xf numFmtId="0" fontId="7" fillId="0" borderId="39" xfId="0" applyFont="1" applyFill="1" applyBorder="1" applyAlignment="1">
      <alignment horizontal="center" vertical="center" wrapText="1"/>
    </xf>
    <xf numFmtId="0" fontId="3" fillId="0" borderId="20" xfId="0" applyFont="1" applyBorder="1" applyAlignment="1">
      <alignment horizontal="justify" vertical="center" wrapText="1"/>
    </xf>
    <xf numFmtId="0" fontId="7" fillId="0" borderId="20" xfId="0" applyFont="1" applyBorder="1" applyAlignment="1">
      <alignment horizontal="justify" vertical="center" wrapText="1"/>
    </xf>
    <xf numFmtId="1" fontId="3" fillId="0" borderId="20" xfId="1" applyNumberFormat="1" applyFont="1" applyBorder="1" applyAlignment="1">
      <alignment horizontal="center" vertical="center"/>
    </xf>
    <xf numFmtId="165" fontId="3" fillId="0" borderId="20" xfId="0" applyNumberFormat="1" applyFont="1" applyBorder="1" applyAlignment="1">
      <alignment vertical="center"/>
    </xf>
    <xf numFmtId="1" fontId="7" fillId="0" borderId="13" xfId="0" applyNumberFormat="1" applyFont="1" applyBorder="1" applyAlignment="1">
      <alignment horizontal="center" vertical="center" wrapText="1"/>
    </xf>
    <xf numFmtId="0" fontId="8" fillId="0" borderId="13" xfId="0" applyFont="1" applyBorder="1" applyAlignment="1">
      <alignment horizontal="center" vertical="center" wrapText="1"/>
    </xf>
    <xf numFmtId="9" fontId="3" fillId="3" borderId="13" xfId="1"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7" fillId="0" borderId="1" xfId="0" applyFont="1" applyFill="1" applyBorder="1" applyAlignment="1">
      <alignment horizontal="center" vertical="top"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3" fillId="0" borderId="15" xfId="0" applyFont="1" applyBorder="1" applyAlignment="1">
      <alignment horizontal="justify" vertical="center" wrapText="1"/>
    </xf>
    <xf numFmtId="0" fontId="3" fillId="0" borderId="15" xfId="0" applyFont="1" applyBorder="1" applyAlignment="1">
      <alignment horizontal="center" vertical="center" wrapText="1"/>
    </xf>
    <xf numFmtId="1" fontId="3" fillId="0" borderId="15" xfId="1" applyNumberFormat="1" applyFont="1" applyBorder="1" applyAlignment="1">
      <alignment horizontal="center" vertical="center"/>
    </xf>
    <xf numFmtId="165" fontId="3" fillId="0" borderId="15" xfId="0" applyNumberFormat="1" applyFont="1" applyBorder="1" applyAlignment="1">
      <alignment vertical="center"/>
    </xf>
    <xf numFmtId="165" fontId="3" fillId="0" borderId="10" xfId="0" applyNumberFormat="1" applyFont="1" applyBorder="1" applyAlignment="1">
      <alignment vertical="center"/>
    </xf>
    <xf numFmtId="0" fontId="8" fillId="0" borderId="1" xfId="1"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13" xfId="0" applyFont="1" applyBorder="1" applyAlignment="1">
      <alignment horizontal="justify" vertical="center" wrapText="1"/>
    </xf>
    <xf numFmtId="0" fontId="7" fillId="0" borderId="13" xfId="0" applyFont="1" applyFill="1" applyBorder="1" applyAlignment="1">
      <alignment horizontal="center" vertical="top" wrapText="1"/>
    </xf>
    <xf numFmtId="167" fontId="5" fillId="0" borderId="16" xfId="0" applyNumberFormat="1" applyFont="1" applyFill="1" applyBorder="1" applyAlignment="1">
      <alignment vertical="center"/>
    </xf>
    <xf numFmtId="167" fontId="5" fillId="0" borderId="18" xfId="0" applyNumberFormat="1" applyFont="1" applyFill="1" applyBorder="1" applyAlignment="1">
      <alignment vertical="center"/>
    </xf>
    <xf numFmtId="165" fontId="3" fillId="0" borderId="21" xfId="0" applyNumberFormat="1" applyFont="1" applyBorder="1" applyAlignment="1">
      <alignment vertical="center"/>
    </xf>
    <xf numFmtId="0" fontId="3" fillId="0" borderId="2" xfId="0" applyFont="1" applyFill="1" applyBorder="1" applyAlignment="1">
      <alignment horizontal="center" vertical="center"/>
    </xf>
    <xf numFmtId="0" fontId="3" fillId="0" borderId="2" xfId="1" applyNumberFormat="1" applyFont="1" applyFill="1" applyBorder="1" applyAlignment="1">
      <alignment horizontal="center" vertical="center"/>
    </xf>
    <xf numFmtId="9" fontId="3" fillId="0" borderId="13" xfId="1" applyFont="1" applyFill="1" applyBorder="1" applyAlignment="1">
      <alignment horizontal="center" vertical="center"/>
    </xf>
    <xf numFmtId="0" fontId="3" fillId="0" borderId="13" xfId="1" applyNumberFormat="1" applyFont="1" applyFill="1" applyBorder="1" applyAlignment="1">
      <alignment horizontal="center" vertical="center"/>
    </xf>
    <xf numFmtId="0" fontId="7" fillId="0" borderId="5" xfId="0" applyFont="1" applyBorder="1" applyAlignment="1">
      <alignment horizontal="center" vertical="center" wrapText="1"/>
    </xf>
    <xf numFmtId="0" fontId="5" fillId="0" borderId="16" xfId="0" applyFont="1" applyBorder="1" applyAlignment="1">
      <alignment vertical="center"/>
    </xf>
    <xf numFmtId="164" fontId="5" fillId="0" borderId="18" xfId="3" applyFont="1" applyBorder="1" applyAlignment="1">
      <alignment vertical="center"/>
    </xf>
    <xf numFmtId="0" fontId="5" fillId="2" borderId="10" xfId="0" applyFont="1" applyFill="1" applyBorder="1" applyAlignment="1">
      <alignment horizontal="center" vertical="center"/>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5" fillId="2" borderId="36" xfId="0" applyFont="1" applyFill="1" applyBorder="1" applyAlignment="1">
      <alignment horizontal="center" vertical="center"/>
    </xf>
    <xf numFmtId="0" fontId="3" fillId="0" borderId="0" xfId="0" applyFont="1" applyAlignment="1"/>
    <xf numFmtId="0" fontId="4" fillId="0" borderId="0" xfId="0" applyFont="1" applyFill="1" applyBorder="1" applyAlignment="1">
      <alignment horizontal="center" vertical="center"/>
    </xf>
    <xf numFmtId="0" fontId="8" fillId="0" borderId="2" xfId="0" applyFont="1" applyBorder="1" applyAlignment="1">
      <alignment horizontal="center" vertical="center" wrapText="1"/>
    </xf>
    <xf numFmtId="1" fontId="3" fillId="0" borderId="13"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9" fontId="3" fillId="0" borderId="2" xfId="0" applyNumberFormat="1" applyFont="1" applyBorder="1" applyAlignment="1">
      <alignment horizontal="center" vertical="center"/>
    </xf>
    <xf numFmtId="9" fontId="3" fillId="0" borderId="13" xfId="0" applyNumberFormat="1" applyFont="1" applyFill="1" applyBorder="1" applyAlignment="1">
      <alignment horizontal="center" vertical="center" wrapText="1"/>
    </xf>
    <xf numFmtId="9" fontId="3" fillId="0" borderId="13" xfId="0" applyNumberFormat="1" applyFont="1" applyBorder="1" applyAlignment="1">
      <alignment horizontal="center" vertical="center" wrapText="1"/>
    </xf>
    <xf numFmtId="9" fontId="3" fillId="0" borderId="2" xfId="1" applyFont="1" applyFill="1" applyBorder="1" applyAlignment="1">
      <alignment horizontal="center" vertical="center" wrapText="1"/>
    </xf>
    <xf numFmtId="9" fontId="3" fillId="0" borderId="13" xfId="0" applyNumberFormat="1" applyFont="1" applyBorder="1" applyAlignment="1">
      <alignment horizontal="center" vertical="center"/>
    </xf>
    <xf numFmtId="0" fontId="7" fillId="0" borderId="33" xfId="0" applyFont="1" applyFill="1" applyBorder="1" applyAlignment="1">
      <alignment horizontal="center" vertical="center" wrapText="1"/>
    </xf>
    <xf numFmtId="1" fontId="3" fillId="0" borderId="13" xfId="0" applyNumberFormat="1" applyFont="1" applyFill="1" applyBorder="1" applyAlignment="1">
      <alignment horizontal="center" vertical="center" wrapText="1"/>
    </xf>
    <xf numFmtId="1" fontId="3" fillId="0" borderId="13" xfId="0" applyNumberFormat="1" applyFont="1" applyFill="1" applyBorder="1" applyAlignment="1">
      <alignment horizontal="center" vertical="center"/>
    </xf>
    <xf numFmtId="167" fontId="5" fillId="0" borderId="26" xfId="0" applyNumberFormat="1" applyFont="1" applyFill="1" applyBorder="1" applyAlignment="1">
      <alignment horizontal="center" vertical="center"/>
    </xf>
    <xf numFmtId="167" fontId="5" fillId="0" borderId="28" xfId="0" applyNumberFormat="1" applyFont="1" applyFill="1" applyBorder="1" applyAlignment="1">
      <alignment vertical="center"/>
    </xf>
    <xf numFmtId="0" fontId="2" fillId="0" borderId="23"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2" fillId="0" borderId="2" xfId="0"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2" fillId="0" borderId="20" xfId="0" applyFont="1" applyFill="1" applyBorder="1" applyAlignment="1">
      <alignment horizontal="justify" vertical="center" wrapText="1"/>
    </xf>
    <xf numFmtId="0" fontId="17" fillId="0" borderId="20" xfId="0" applyFont="1" applyFill="1" applyBorder="1" applyAlignment="1">
      <alignment horizontal="center" vertical="center" wrapText="1"/>
    </xf>
    <xf numFmtId="0" fontId="9" fillId="0" borderId="13"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6" xfId="0" applyFont="1" applyFill="1" applyBorder="1" applyAlignment="1">
      <alignment horizontal="justify" vertical="center" wrapText="1"/>
    </xf>
    <xf numFmtId="0" fontId="3" fillId="0" borderId="13" xfId="0" applyFont="1" applyFill="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9" fontId="3" fillId="0" borderId="13" xfId="1" applyFont="1" applyBorder="1" applyAlignment="1">
      <alignment horizontal="center" vertical="center"/>
    </xf>
    <xf numFmtId="0" fontId="3" fillId="0" borderId="1" xfId="0" applyFont="1" applyBorder="1" applyAlignment="1">
      <alignment vertical="center" wrapText="1"/>
    </xf>
    <xf numFmtId="0" fontId="3" fillId="0" borderId="1" xfId="0" applyFont="1" applyBorder="1"/>
    <xf numFmtId="0" fontId="3" fillId="0" borderId="23" xfId="0" applyFont="1" applyBorder="1" applyAlignment="1">
      <alignmen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1" fontId="3" fillId="0" borderId="1"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168" fontId="5" fillId="0" borderId="0" xfId="0" applyNumberFormat="1" applyFont="1"/>
    <xf numFmtId="0" fontId="5" fillId="0" borderId="0" xfId="0" applyFont="1"/>
    <xf numFmtId="168" fontId="5" fillId="0" borderId="0" xfId="0" applyNumberFormat="1" applyFont="1" applyAlignment="1">
      <alignment horizontal="center"/>
    </xf>
    <xf numFmtId="42" fontId="3" fillId="0" borderId="0" xfId="0" applyNumberFormat="1" applyFont="1"/>
    <xf numFmtId="42" fontId="5" fillId="0" borderId="0" xfId="0" applyNumberFormat="1" applyFont="1" applyAlignment="1">
      <alignment horizontal="center"/>
    </xf>
    <xf numFmtId="0" fontId="5" fillId="0" borderId="0" xfId="0" applyFont="1" applyAlignment="1">
      <alignment horizontal="right"/>
    </xf>
    <xf numFmtId="0" fontId="6" fillId="0" borderId="0" xfId="0" applyFont="1"/>
    <xf numFmtId="165" fontId="3" fillId="0" borderId="0" xfId="0" applyNumberFormat="1" applyFont="1"/>
    <xf numFmtId="42" fontId="5" fillId="0" borderId="0" xfId="0" applyNumberFormat="1" applyFont="1"/>
    <xf numFmtId="165" fontId="5" fillId="0" borderId="0" xfId="0" applyNumberFormat="1" applyFont="1" applyAlignment="1">
      <alignment horizontal="center"/>
    </xf>
    <xf numFmtId="0" fontId="5" fillId="0" borderId="0" xfId="0" applyFont="1" applyAlignment="1">
      <alignment horizontal="center"/>
    </xf>
    <xf numFmtId="165" fontId="3" fillId="0" borderId="0" xfId="0" applyNumberFormat="1" applyFont="1" applyAlignment="1">
      <alignment horizontal="center"/>
    </xf>
    <xf numFmtId="165" fontId="3" fillId="0" borderId="0" xfId="0" applyNumberFormat="1" applyFont="1" applyAlignment="1">
      <alignment vertical="center"/>
    </xf>
    <xf numFmtId="167" fontId="3" fillId="0" borderId="0" xfId="0" applyNumberFormat="1" applyFont="1"/>
    <xf numFmtId="0" fontId="5" fillId="0" borderId="0" xfId="0" applyFont="1" applyAlignment="1">
      <alignment horizontal="center" vertical="center" wrapText="1"/>
    </xf>
    <xf numFmtId="0" fontId="5" fillId="0" borderId="0" xfId="0" applyFont="1" applyAlignment="1">
      <alignment vertical="center"/>
    </xf>
    <xf numFmtId="167" fontId="5" fillId="0" borderId="0" xfId="0" applyNumberFormat="1" applyFont="1" applyAlignment="1">
      <alignment vertical="center"/>
    </xf>
    <xf numFmtId="167" fontId="5" fillId="0" borderId="0" xfId="0" applyNumberFormat="1" applyFont="1" applyAlignment="1">
      <alignment horizontal="center" vertical="center"/>
    </xf>
    <xf numFmtId="0" fontId="3" fillId="0" borderId="0" xfId="0" applyFont="1" applyAlignment="1">
      <alignment horizontal="center" vertical="center" wrapText="1"/>
    </xf>
    <xf numFmtId="0" fontId="8" fillId="0" borderId="0" xfId="0" applyFont="1" applyAlignment="1">
      <alignment horizontal="justify" vertical="center" wrapText="1"/>
    </xf>
    <xf numFmtId="0" fontId="3" fillId="0" borderId="0" xfId="0" applyFont="1" applyAlignment="1">
      <alignment vertical="center" wrapText="1"/>
    </xf>
    <xf numFmtId="9"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1" fontId="3"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9" fontId="3" fillId="0" borderId="0" xfId="0" applyNumberFormat="1" applyFont="1" applyAlignment="1">
      <alignment horizontal="center" vertical="center"/>
    </xf>
    <xf numFmtId="0" fontId="3" fillId="0" borderId="0" xfId="0" applyFont="1" applyAlignment="1">
      <alignment horizontal="justify" vertical="center" wrapText="1"/>
    </xf>
    <xf numFmtId="0" fontId="7"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vertical="center" wrapText="1"/>
    </xf>
    <xf numFmtId="1" fontId="7" fillId="0" borderId="0" xfId="0" applyNumberFormat="1" applyFont="1" applyAlignment="1">
      <alignment horizontal="center" vertical="center" wrapText="1"/>
    </xf>
    <xf numFmtId="9" fontId="7" fillId="0" borderId="0" xfId="0" applyNumberFormat="1" applyFont="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165" fontId="5" fillId="0" borderId="18" xfId="0" applyNumberFormat="1" applyFont="1" applyBorder="1" applyAlignment="1">
      <alignment vertical="center"/>
    </xf>
    <xf numFmtId="165" fontId="5" fillId="0" borderId="16" xfId="0" applyNumberFormat="1" applyFont="1" applyBorder="1" applyAlignment="1">
      <alignment vertical="center"/>
    </xf>
    <xf numFmtId="0" fontId="3" fillId="0" borderId="33" xfId="0" applyFont="1" applyBorder="1" applyAlignment="1">
      <alignment horizontal="justify" vertical="center" wrapText="1"/>
    </xf>
    <xf numFmtId="0" fontId="5" fillId="0" borderId="0" xfId="0" applyFont="1" applyAlignment="1">
      <alignment vertical="center" wrapText="1"/>
    </xf>
    <xf numFmtId="0" fontId="3" fillId="0" borderId="39" xfId="0" applyFont="1" applyBorder="1" applyAlignment="1">
      <alignment horizontal="justify" vertical="center" wrapText="1"/>
    </xf>
    <xf numFmtId="0" fontId="5" fillId="3" borderId="0" xfId="0" applyFont="1" applyFill="1" applyAlignment="1">
      <alignment vertical="center" wrapText="1"/>
    </xf>
    <xf numFmtId="0" fontId="3" fillId="0" borderId="34" xfId="0" applyFont="1" applyBorder="1" applyAlignment="1">
      <alignment horizontal="justify" vertical="center" wrapText="1"/>
    </xf>
    <xf numFmtId="0" fontId="5" fillId="0" borderId="23" xfId="0" applyFont="1" applyBorder="1" applyAlignment="1">
      <alignment horizontal="justify" vertical="center" wrapText="1"/>
    </xf>
    <xf numFmtId="0" fontId="12" fillId="0" borderId="0" xfId="0" applyFont="1" applyAlignment="1">
      <alignment vertical="center" wrapText="1"/>
    </xf>
    <xf numFmtId="0" fontId="12" fillId="0" borderId="0" xfId="0" applyFont="1" applyAlignment="1">
      <alignment vertical="center"/>
    </xf>
    <xf numFmtId="0" fontId="4" fillId="0" borderId="0" xfId="0" applyFont="1" applyAlignment="1">
      <alignment vertical="center"/>
    </xf>
    <xf numFmtId="0" fontId="18" fillId="3" borderId="1" xfId="0" applyFont="1" applyFill="1" applyBorder="1" applyAlignment="1">
      <alignment horizontal="justify" vertical="center" wrapText="1"/>
    </xf>
    <xf numFmtId="0" fontId="3" fillId="3" borderId="1" xfId="0" applyFont="1" applyFill="1" applyBorder="1" applyAlignment="1">
      <alignment horizontal="justify" vertical="center"/>
    </xf>
    <xf numFmtId="0" fontId="3" fillId="3" borderId="2" xfId="0" applyFont="1" applyFill="1" applyBorder="1" applyAlignment="1">
      <alignment horizontal="justify" vertical="center"/>
    </xf>
    <xf numFmtId="0" fontId="18" fillId="3" borderId="2" xfId="0" applyFont="1" applyFill="1" applyBorder="1" applyAlignment="1">
      <alignment horizontal="justify" vertical="center" wrapText="1"/>
    </xf>
    <xf numFmtId="0" fontId="18" fillId="3" borderId="13" xfId="0" applyFont="1" applyFill="1" applyBorder="1" applyAlignment="1">
      <alignment horizontal="justify" vertical="center" wrapText="1"/>
    </xf>
    <xf numFmtId="0" fontId="3" fillId="3" borderId="1" xfId="0" applyFont="1" applyFill="1" applyBorder="1" applyAlignment="1">
      <alignment vertical="center" wrapText="1"/>
    </xf>
    <xf numFmtId="0" fontId="3" fillId="3" borderId="2" xfId="0" applyFont="1" applyFill="1" applyBorder="1" applyAlignment="1">
      <alignment horizontal="justify" vertical="center" wrapText="1"/>
    </xf>
    <xf numFmtId="0" fontId="20" fillId="3" borderId="0" xfId="0" applyFont="1" applyFill="1" applyBorder="1" applyAlignment="1">
      <alignment vertical="center"/>
    </xf>
    <xf numFmtId="0" fontId="21" fillId="3" borderId="0" xfId="0" applyFont="1" applyFill="1" applyBorder="1" applyAlignment="1">
      <alignment vertical="center" wrapText="1"/>
    </xf>
    <xf numFmtId="0" fontId="18" fillId="3" borderId="6" xfId="0" applyFont="1" applyFill="1" applyBorder="1" applyAlignment="1">
      <alignment horizontal="justify" vertical="center" wrapText="1"/>
    </xf>
    <xf numFmtId="9" fontId="3" fillId="4" borderId="0" xfId="0" applyNumberFormat="1" applyFont="1" applyFill="1" applyBorder="1" applyAlignment="1">
      <alignment horizontal="center" vertical="center" wrapText="1"/>
    </xf>
    <xf numFmtId="1" fontId="3" fillId="4" borderId="0"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9" fontId="3" fillId="0" borderId="13" xfId="1" applyNumberFormat="1" applyFont="1" applyBorder="1" applyAlignment="1">
      <alignment horizontal="center" vertical="center"/>
    </xf>
    <xf numFmtId="165" fontId="3" fillId="0" borderId="1" xfId="0" applyNumberFormat="1" applyFont="1" applyBorder="1" applyAlignment="1">
      <alignment horizontal="center" vertical="center"/>
    </xf>
    <xf numFmtId="165" fontId="3" fillId="0" borderId="2" xfId="0" applyNumberFormat="1" applyFont="1" applyBorder="1" applyAlignment="1">
      <alignment horizontal="center" vertical="center"/>
    </xf>
    <xf numFmtId="165" fontId="3" fillId="0" borderId="4" xfId="0" applyNumberFormat="1" applyFont="1" applyBorder="1" applyAlignment="1">
      <alignment horizontal="center" vertical="center"/>
    </xf>
    <xf numFmtId="165" fontId="3" fillId="0" borderId="7"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3" borderId="13"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11" fillId="3" borderId="9"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10" xfId="0" applyFont="1" applyFill="1" applyBorder="1" applyAlignment="1">
      <alignment horizontal="left" vertical="center" wrapText="1"/>
    </xf>
    <xf numFmtId="0" fontId="18" fillId="3" borderId="1" xfId="0" applyFont="1" applyFill="1" applyBorder="1" applyAlignment="1">
      <alignment horizontal="justify" vertical="center" wrapText="1"/>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0" fontId="11" fillId="3" borderId="10" xfId="0" applyFont="1" applyFill="1" applyBorder="1" applyAlignment="1">
      <alignment horizontal="center" vertical="center"/>
    </xf>
    <xf numFmtId="0" fontId="5" fillId="3" borderId="1" xfId="0" applyFont="1" applyFill="1" applyBorder="1" applyAlignment="1">
      <alignment horizontal="justify" vertical="center" wrapText="1"/>
    </xf>
    <xf numFmtId="0" fontId="11" fillId="5" borderId="9" xfId="0" applyFont="1" applyFill="1" applyBorder="1" applyAlignment="1">
      <alignment horizontal="center" vertical="center"/>
    </xf>
    <xf numFmtId="0" fontId="11" fillId="5" borderId="15" xfId="0" applyFont="1" applyFill="1" applyBorder="1" applyAlignment="1">
      <alignment horizontal="center" vertical="center"/>
    </xf>
    <xf numFmtId="0" fontId="11" fillId="5"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6" xfId="0" applyFont="1" applyFill="1" applyBorder="1" applyAlignment="1">
      <alignment horizontal="center" vertical="center"/>
    </xf>
    <xf numFmtId="0" fontId="13" fillId="6" borderId="16" xfId="0" applyFont="1" applyFill="1" applyBorder="1" applyAlignment="1">
      <alignment horizontal="center" vertical="center"/>
    </xf>
    <xf numFmtId="0" fontId="13" fillId="6" borderId="17" xfId="0" applyFont="1" applyFill="1" applyBorder="1" applyAlignment="1">
      <alignment horizontal="center" vertical="center"/>
    </xf>
    <xf numFmtId="0" fontId="13" fillId="6" borderId="18"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6"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5" fillId="2" borderId="3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7" xfId="0" applyFont="1" applyFill="1" applyBorder="1" applyAlignment="1">
      <alignment horizontal="center" vertical="center"/>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3" fillId="0" borderId="22"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6"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13" xfId="0" applyFont="1" applyBorder="1" applyAlignment="1">
      <alignment horizontal="justify" vertical="center" wrapText="1"/>
    </xf>
    <xf numFmtId="0" fontId="7" fillId="0" borderId="22" xfId="0" applyFont="1" applyBorder="1" applyAlignment="1">
      <alignment horizontal="center" vertical="center" wrapText="1"/>
    </xf>
    <xf numFmtId="0" fontId="3" fillId="0" borderId="1" xfId="0" applyFont="1" applyBorder="1" applyAlignment="1">
      <alignment horizontal="justify" vertical="center" wrapText="1"/>
    </xf>
    <xf numFmtId="0" fontId="11" fillId="0" borderId="35" xfId="0" applyFont="1" applyBorder="1" applyAlignment="1">
      <alignment horizontal="left"/>
    </xf>
    <xf numFmtId="0" fontId="11" fillId="0" borderId="32" xfId="0" applyFont="1" applyBorder="1" applyAlignment="1">
      <alignment horizontal="left"/>
    </xf>
    <xf numFmtId="0" fontId="11" fillId="0" borderId="36" xfId="0" applyFont="1" applyBorder="1" applyAlignment="1">
      <alignment horizontal="left"/>
    </xf>
    <xf numFmtId="0" fontId="3" fillId="0" borderId="39" xfId="0" applyFont="1" applyBorder="1" applyAlignment="1">
      <alignment horizontal="justify" vertical="center" wrapText="1"/>
    </xf>
    <xf numFmtId="0" fontId="3" fillId="0" borderId="33" xfId="0" applyFont="1" applyBorder="1" applyAlignment="1">
      <alignment horizontal="justify"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1" xfId="0" applyFont="1" applyBorder="1" applyAlignment="1">
      <alignment horizontal="left" vertical="center" wrapText="1"/>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left" vertical="center"/>
    </xf>
    <xf numFmtId="0" fontId="14" fillId="7" borderId="16" xfId="0" applyFont="1" applyFill="1" applyBorder="1" applyAlignment="1">
      <alignment horizontal="center" vertical="center" wrapText="1"/>
    </xf>
    <xf numFmtId="0" fontId="14" fillId="7" borderId="17"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5" fillId="2" borderId="30" xfId="0" applyFont="1" applyFill="1" applyBorder="1" applyAlignment="1">
      <alignment horizontal="left" vertical="center"/>
    </xf>
    <xf numFmtId="0" fontId="5" fillId="2" borderId="29" xfId="0" applyFont="1" applyFill="1" applyBorder="1" applyAlignment="1">
      <alignment horizontal="left" vertical="center"/>
    </xf>
    <xf numFmtId="0" fontId="3" fillId="0" borderId="20" xfId="0" applyFont="1" applyBorder="1" applyAlignment="1">
      <alignment horizontal="justify" vertical="center" wrapText="1"/>
    </xf>
    <xf numFmtId="165" fontId="3" fillId="0" borderId="13" xfId="0" applyNumberFormat="1" applyFont="1" applyBorder="1" applyAlignment="1">
      <alignment horizontal="center" vertical="center"/>
    </xf>
    <xf numFmtId="165" fontId="3" fillId="0" borderId="14" xfId="0" applyNumberFormat="1" applyFont="1" applyBorder="1" applyAlignment="1">
      <alignment horizontal="center" vertical="center"/>
    </xf>
    <xf numFmtId="0" fontId="13" fillId="8" borderId="16"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18"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8" xfId="0" applyFont="1" applyFill="1" applyBorder="1" applyAlignment="1">
      <alignment horizontal="center" vertical="center"/>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5" fillId="0" borderId="16" xfId="0" applyFont="1" applyBorder="1" applyAlignment="1">
      <alignment horizontal="left" wrapText="1"/>
    </xf>
    <xf numFmtId="0" fontId="15" fillId="0" borderId="17" xfId="0" applyFont="1" applyBorder="1" applyAlignment="1">
      <alignment horizontal="left" wrapText="1"/>
    </xf>
    <xf numFmtId="0" fontId="15" fillId="0" borderId="18" xfId="0" applyFont="1" applyBorder="1" applyAlignment="1">
      <alignment horizontal="left" wrapText="1"/>
    </xf>
    <xf numFmtId="0" fontId="2" fillId="0" borderId="50" xfId="0" applyFont="1" applyFill="1" applyBorder="1" applyAlignment="1">
      <alignment horizontal="left" vertical="center" wrapText="1"/>
    </xf>
    <xf numFmtId="0" fontId="17" fillId="0" borderId="39" xfId="0" applyFont="1" applyBorder="1" applyAlignment="1">
      <alignment horizontal="left" vertical="center" wrapText="1"/>
    </xf>
    <xf numFmtId="0" fontId="17" fillId="0" borderId="52" xfId="0" applyFont="1" applyBorder="1" applyAlignment="1">
      <alignment horizontal="center" vertical="center" wrapText="1"/>
    </xf>
    <xf numFmtId="0" fontId="17" fillId="0" borderId="53" xfId="0" applyFont="1" applyBorder="1" applyAlignment="1">
      <alignment horizontal="center" vertical="center" wrapText="1"/>
    </xf>
    <xf numFmtId="165" fontId="3" fillId="0" borderId="13" xfId="3" applyNumberFormat="1" applyFont="1" applyFill="1" applyBorder="1" applyAlignment="1">
      <alignment horizontal="center" vertical="center" wrapText="1"/>
    </xf>
    <xf numFmtId="165" fontId="3" fillId="0" borderId="1" xfId="3" applyNumberFormat="1" applyFont="1" applyFill="1" applyBorder="1" applyAlignment="1">
      <alignment horizontal="center" vertical="center" wrapText="1"/>
    </xf>
    <xf numFmtId="165" fontId="3" fillId="0" borderId="2" xfId="3" applyNumberFormat="1" applyFont="1" applyFill="1" applyBorder="1" applyAlignment="1">
      <alignment horizontal="center" vertical="center" wrapText="1"/>
    </xf>
    <xf numFmtId="0" fontId="2" fillId="0" borderId="50" xfId="0" applyFont="1" applyFill="1" applyBorder="1" applyAlignment="1">
      <alignment horizontal="justify" vertical="center" wrapText="1"/>
    </xf>
    <xf numFmtId="0" fontId="11" fillId="0" borderId="16"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41" xfId="0" applyFont="1" applyBorder="1" applyAlignment="1">
      <alignment horizontal="left"/>
    </xf>
    <xf numFmtId="0" fontId="11" fillId="0" borderId="0" xfId="0" applyFont="1" applyBorder="1" applyAlignment="1">
      <alignment horizontal="left"/>
    </xf>
    <xf numFmtId="0" fontId="11" fillId="0" borderId="31" xfId="0" applyFont="1" applyBorder="1" applyAlignment="1">
      <alignment horizontal="left"/>
    </xf>
    <xf numFmtId="0" fontId="13" fillId="9" borderId="16" xfId="0" applyFont="1" applyFill="1" applyBorder="1" applyAlignment="1">
      <alignment horizontal="center" vertical="center"/>
    </xf>
    <xf numFmtId="0" fontId="13" fillId="9" borderId="17" xfId="0" applyFont="1" applyFill="1" applyBorder="1" applyAlignment="1">
      <alignment horizontal="center" vertical="center"/>
    </xf>
    <xf numFmtId="0" fontId="13" fillId="9" borderId="18" xfId="0" applyFont="1" applyFill="1" applyBorder="1" applyAlignment="1">
      <alignment horizontal="center" vertical="center"/>
    </xf>
    <xf numFmtId="0" fontId="2" fillId="0" borderId="2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7" fillId="0" borderId="39"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1" fillId="0" borderId="16" xfId="0" applyFont="1" applyBorder="1" applyAlignment="1">
      <alignment horizontal="left"/>
    </xf>
    <xf numFmtId="0" fontId="11" fillId="0" borderId="17" xfId="0" applyFont="1" applyBorder="1" applyAlignment="1">
      <alignment horizontal="left"/>
    </xf>
    <xf numFmtId="0" fontId="11" fillId="0" borderId="18" xfId="0" applyFont="1" applyBorder="1" applyAlignment="1">
      <alignment horizontal="left"/>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8" xfId="0" applyFont="1" applyBorder="1" applyAlignment="1">
      <alignment horizontal="left" vertical="center"/>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2" fillId="0" borderId="3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2" fillId="0" borderId="13" xfId="0" applyFont="1" applyFill="1" applyBorder="1" applyAlignment="1">
      <alignment horizontal="justify" vertical="center" wrapText="1"/>
    </xf>
    <xf numFmtId="0" fontId="2" fillId="0" borderId="6" xfId="0" applyFont="1" applyFill="1" applyBorder="1" applyAlignment="1">
      <alignment horizontal="justify" vertical="center" wrapText="1"/>
    </xf>
    <xf numFmtId="0" fontId="2" fillId="0" borderId="51"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9" xfId="0" applyFont="1" applyFill="1" applyBorder="1" applyAlignment="1">
      <alignment horizontal="left" vertical="center" wrapText="1"/>
    </xf>
    <xf numFmtId="165" fontId="7" fillId="0" borderId="13" xfId="3" applyNumberFormat="1"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48"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22" fillId="0" borderId="1" xfId="0" applyFont="1" applyBorder="1" applyAlignment="1">
      <alignment horizontal="center" vertical="center" wrapText="1"/>
    </xf>
  </cellXfs>
  <cellStyles count="4">
    <cellStyle name="Millares" xfId="2" builtinId="3"/>
    <cellStyle name="Moneda [0]" xfId="3" builtinId="7"/>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87E2-F50F-4786-A7D4-67668326CA65}">
  <dimension ref="A1:Z245"/>
  <sheetViews>
    <sheetView topLeftCell="A7" zoomScale="125" zoomScaleNormal="90" workbookViewId="0">
      <selection activeCell="B7" sqref="B7:B18"/>
    </sheetView>
  </sheetViews>
  <sheetFormatPr baseColWidth="10" defaultColWidth="8.83203125" defaultRowHeight="13" x14ac:dyDescent="0.15"/>
  <cols>
    <col min="1" max="1" width="10" style="1" customWidth="1"/>
    <col min="2" max="2" width="21" style="1" customWidth="1"/>
    <col min="3" max="3" width="37.83203125" style="1" customWidth="1"/>
    <col min="4" max="4" width="36.5" style="1" customWidth="1"/>
    <col min="5" max="5" width="25.6640625" style="2" customWidth="1"/>
    <col min="6" max="6" width="28.6640625" style="1" customWidth="1"/>
    <col min="7" max="7" width="50.5" style="1" customWidth="1"/>
    <col min="8" max="12" width="9" style="3" customWidth="1"/>
    <col min="13" max="13" width="17.33203125" style="1" customWidth="1"/>
    <col min="14" max="14" width="17.83203125" style="1" customWidth="1"/>
    <col min="15" max="15" width="18.83203125" style="1" customWidth="1"/>
    <col min="16" max="16" width="17" style="1" customWidth="1"/>
    <col min="17" max="17" width="19.83203125" style="1" customWidth="1"/>
    <col min="18" max="18" width="22" style="40" bestFit="1" customWidth="1"/>
    <col min="19" max="20" width="8.83203125" style="40"/>
    <col min="21" max="21" width="20.5" style="40" customWidth="1"/>
    <col min="22" max="25" width="8.83203125" style="40"/>
    <col min="26" max="16384" width="8.83203125" style="1"/>
  </cols>
  <sheetData>
    <row r="1" spans="2:25" ht="16" customHeight="1" thickBot="1" x14ac:dyDescent="0.2">
      <c r="B1" s="369" t="s">
        <v>119</v>
      </c>
      <c r="C1" s="370"/>
      <c r="D1" s="370"/>
      <c r="E1" s="370"/>
      <c r="F1" s="370"/>
      <c r="G1" s="370"/>
      <c r="H1" s="370"/>
      <c r="I1" s="370"/>
      <c r="J1" s="370"/>
      <c r="K1" s="370"/>
      <c r="L1" s="370"/>
      <c r="M1" s="370"/>
      <c r="N1" s="370"/>
      <c r="O1" s="370"/>
      <c r="P1" s="370"/>
      <c r="Q1" s="371"/>
      <c r="R1" s="48"/>
      <c r="S1" s="48"/>
      <c r="T1" s="48"/>
      <c r="U1" s="48"/>
      <c r="V1" s="48"/>
      <c r="W1" s="48"/>
      <c r="X1" s="48"/>
      <c r="Y1" s="48"/>
    </row>
    <row r="2" spans="2:25" ht="16" customHeight="1" thickBot="1" x14ac:dyDescent="0.2">
      <c r="B2" s="369" t="s">
        <v>120</v>
      </c>
      <c r="C2" s="370"/>
      <c r="D2" s="370"/>
      <c r="E2" s="370"/>
      <c r="F2" s="370"/>
      <c r="G2" s="370"/>
      <c r="H2" s="370"/>
      <c r="I2" s="370"/>
      <c r="J2" s="370"/>
      <c r="K2" s="370"/>
      <c r="L2" s="370"/>
      <c r="M2" s="370"/>
      <c r="N2" s="370"/>
      <c r="O2" s="370"/>
      <c r="P2" s="370"/>
      <c r="Q2" s="371"/>
      <c r="R2" s="48"/>
      <c r="S2" s="48"/>
      <c r="T2" s="48"/>
      <c r="U2" s="48"/>
      <c r="V2" s="48"/>
      <c r="W2" s="48"/>
      <c r="X2" s="48"/>
      <c r="Y2" s="48"/>
    </row>
    <row r="3" spans="2:25" ht="16" customHeight="1" thickBot="1" x14ac:dyDescent="0.2">
      <c r="B3" s="365" t="s">
        <v>121</v>
      </c>
      <c r="C3" s="366"/>
      <c r="D3" s="366"/>
      <c r="E3" s="366"/>
      <c r="F3" s="366"/>
      <c r="G3" s="366"/>
      <c r="H3" s="366"/>
      <c r="I3" s="366"/>
      <c r="J3" s="366"/>
      <c r="K3" s="366"/>
      <c r="L3" s="366"/>
      <c r="M3" s="366"/>
      <c r="N3" s="366"/>
      <c r="O3" s="366"/>
      <c r="P3" s="366"/>
      <c r="Q3" s="367"/>
      <c r="R3" s="48"/>
      <c r="S3" s="48"/>
      <c r="T3" s="48"/>
      <c r="U3" s="48"/>
      <c r="V3" s="48"/>
      <c r="W3" s="48"/>
      <c r="X3" s="48"/>
      <c r="Y3" s="47"/>
    </row>
    <row r="4" spans="2:25" ht="33" customHeight="1" thickBot="1" x14ac:dyDescent="0.2">
      <c r="B4" s="359" t="s">
        <v>122</v>
      </c>
      <c r="C4" s="360"/>
      <c r="D4" s="360"/>
      <c r="E4" s="360"/>
      <c r="F4" s="360"/>
      <c r="G4" s="360"/>
      <c r="H4" s="360"/>
      <c r="I4" s="360"/>
      <c r="J4" s="360"/>
      <c r="K4" s="360"/>
      <c r="L4" s="360"/>
      <c r="M4" s="360"/>
      <c r="N4" s="360"/>
      <c r="O4" s="360"/>
      <c r="P4" s="360"/>
      <c r="Q4" s="361"/>
      <c r="R4" s="42"/>
      <c r="S4" s="42"/>
      <c r="T4" s="42"/>
      <c r="U4" s="42"/>
      <c r="V4" s="42"/>
      <c r="W4" s="42"/>
      <c r="X4" s="42"/>
      <c r="Y4" s="42"/>
    </row>
    <row r="5" spans="2:25" ht="33" customHeight="1" thickBot="1" x14ac:dyDescent="0.2">
      <c r="B5" s="372" t="s">
        <v>30</v>
      </c>
      <c r="C5" s="372" t="s">
        <v>31</v>
      </c>
      <c r="D5" s="372" t="s">
        <v>123</v>
      </c>
      <c r="E5" s="372" t="s">
        <v>41</v>
      </c>
      <c r="F5" s="372" t="s">
        <v>42</v>
      </c>
      <c r="G5" s="372" t="s">
        <v>631</v>
      </c>
      <c r="H5" s="374" t="s">
        <v>154</v>
      </c>
      <c r="I5" s="374"/>
      <c r="J5" s="374"/>
      <c r="K5" s="374"/>
      <c r="L5" s="375"/>
      <c r="M5" s="376" t="s">
        <v>155</v>
      </c>
      <c r="N5" s="374"/>
      <c r="O5" s="374"/>
      <c r="P5" s="374"/>
      <c r="Q5" s="375"/>
      <c r="R5" s="42"/>
      <c r="S5" s="42"/>
      <c r="T5" s="42"/>
      <c r="U5" s="42"/>
      <c r="V5" s="42"/>
      <c r="W5" s="42"/>
      <c r="X5" s="42"/>
      <c r="Y5" s="42"/>
    </row>
    <row r="6" spans="2:25" ht="19" customHeight="1" thickBot="1" x14ac:dyDescent="0.2">
      <c r="B6" s="373"/>
      <c r="C6" s="373"/>
      <c r="D6" s="373"/>
      <c r="E6" s="373"/>
      <c r="F6" s="373"/>
      <c r="G6" s="373"/>
      <c r="H6" s="168">
        <v>2020</v>
      </c>
      <c r="I6" s="235">
        <v>2021</v>
      </c>
      <c r="J6" s="235">
        <v>2022</v>
      </c>
      <c r="K6" s="235">
        <v>2023</v>
      </c>
      <c r="L6" s="235" t="s">
        <v>40</v>
      </c>
      <c r="M6" s="235">
        <v>2020</v>
      </c>
      <c r="N6" s="235">
        <v>2021</v>
      </c>
      <c r="O6" s="235">
        <v>2022</v>
      </c>
      <c r="P6" s="235">
        <v>2023</v>
      </c>
      <c r="Q6" s="235" t="s">
        <v>40</v>
      </c>
    </row>
    <row r="7" spans="2:25" ht="136" customHeight="1" x14ac:dyDescent="0.15">
      <c r="B7" s="354" t="s">
        <v>29</v>
      </c>
      <c r="C7" s="4" t="s">
        <v>28</v>
      </c>
      <c r="D7" s="356" t="s">
        <v>124</v>
      </c>
      <c r="E7" s="5" t="s">
        <v>43</v>
      </c>
      <c r="F7" s="6" t="s">
        <v>44</v>
      </c>
      <c r="G7" s="356" t="s">
        <v>939</v>
      </c>
      <c r="H7" s="7">
        <v>1</v>
      </c>
      <c r="I7" s="7">
        <v>0</v>
      </c>
      <c r="J7" s="7">
        <v>0</v>
      </c>
      <c r="K7" s="7">
        <v>0</v>
      </c>
      <c r="L7" s="8">
        <f>+H7+I7+J7+K7</f>
        <v>1</v>
      </c>
      <c r="M7" s="9">
        <f>1500000000</f>
        <v>1500000000</v>
      </c>
      <c r="N7" s="9">
        <v>0</v>
      </c>
      <c r="O7" s="9">
        <v>0</v>
      </c>
      <c r="P7" s="9">
        <v>0</v>
      </c>
      <c r="Q7" s="10">
        <f>+M7+N7+O7+P7</f>
        <v>1500000000</v>
      </c>
    </row>
    <row r="8" spans="2:25" ht="171" customHeight="1" x14ac:dyDescent="0.15">
      <c r="B8" s="350"/>
      <c r="C8" s="186" t="s">
        <v>27</v>
      </c>
      <c r="D8" s="357"/>
      <c r="E8" s="12" t="s">
        <v>106</v>
      </c>
      <c r="F8" s="13" t="s">
        <v>45</v>
      </c>
      <c r="G8" s="357"/>
      <c r="H8" s="14">
        <v>1</v>
      </c>
      <c r="I8" s="14">
        <v>1</v>
      </c>
      <c r="J8" s="14">
        <v>0</v>
      </c>
      <c r="K8" s="14">
        <v>0</v>
      </c>
      <c r="L8" s="15">
        <f t="shared" ref="L8:L47" si="0">+H8+I8+J8+K8</f>
        <v>2</v>
      </c>
      <c r="M8" s="16">
        <v>400000000</v>
      </c>
      <c r="N8" s="16">
        <v>400000000</v>
      </c>
      <c r="O8" s="16"/>
      <c r="P8" s="16">
        <v>0</v>
      </c>
      <c r="Q8" s="17">
        <f t="shared" ref="Q8:Q47" si="1">+M8+N8+O8+P8</f>
        <v>800000000</v>
      </c>
    </row>
    <row r="9" spans="2:25" ht="80" customHeight="1" x14ac:dyDescent="0.15">
      <c r="B9" s="350"/>
      <c r="C9" s="186" t="s">
        <v>26</v>
      </c>
      <c r="D9" s="357"/>
      <c r="E9" s="12" t="s">
        <v>46</v>
      </c>
      <c r="F9" s="13" t="s">
        <v>47</v>
      </c>
      <c r="G9" s="357" t="s">
        <v>940</v>
      </c>
      <c r="H9" s="18">
        <v>0.1</v>
      </c>
      <c r="I9" s="18">
        <v>0.1</v>
      </c>
      <c r="J9" s="18">
        <v>0.1</v>
      </c>
      <c r="K9" s="18">
        <v>0.1</v>
      </c>
      <c r="L9" s="19">
        <f t="shared" si="0"/>
        <v>0.4</v>
      </c>
      <c r="M9" s="16">
        <v>200000000</v>
      </c>
      <c r="N9" s="16">
        <v>200000000</v>
      </c>
      <c r="O9" s="16">
        <v>200000000</v>
      </c>
      <c r="P9" s="16">
        <v>200000000</v>
      </c>
      <c r="Q9" s="17">
        <f t="shared" si="1"/>
        <v>800000000</v>
      </c>
    </row>
    <row r="10" spans="2:25" ht="86" customHeight="1" x14ac:dyDescent="0.15">
      <c r="B10" s="350"/>
      <c r="C10" s="186" t="s">
        <v>25</v>
      </c>
      <c r="D10" s="357"/>
      <c r="E10" s="12" t="s">
        <v>48</v>
      </c>
      <c r="F10" s="13" t="s">
        <v>49</v>
      </c>
      <c r="G10" s="357"/>
      <c r="H10" s="14">
        <v>0</v>
      </c>
      <c r="I10" s="18">
        <v>0.1</v>
      </c>
      <c r="J10" s="18">
        <v>0.1</v>
      </c>
      <c r="K10" s="18">
        <v>0.1</v>
      </c>
      <c r="L10" s="19">
        <f t="shared" si="0"/>
        <v>0.30000000000000004</v>
      </c>
      <c r="M10" s="16">
        <v>0</v>
      </c>
      <c r="N10" s="16">
        <v>200000000</v>
      </c>
      <c r="O10" s="16">
        <v>200000000</v>
      </c>
      <c r="P10" s="16">
        <v>200000000</v>
      </c>
      <c r="Q10" s="17">
        <f t="shared" si="1"/>
        <v>600000000</v>
      </c>
    </row>
    <row r="11" spans="2:25" ht="161" customHeight="1" x14ac:dyDescent="0.15">
      <c r="B11" s="350"/>
      <c r="C11" s="186" t="s">
        <v>32</v>
      </c>
      <c r="D11" s="357"/>
      <c r="E11" s="12" t="s">
        <v>50</v>
      </c>
      <c r="F11" s="13" t="s">
        <v>51</v>
      </c>
      <c r="G11" s="357"/>
      <c r="H11" s="14">
        <v>0</v>
      </c>
      <c r="I11" s="18">
        <v>0.1</v>
      </c>
      <c r="J11" s="18">
        <v>0.1</v>
      </c>
      <c r="K11" s="18">
        <v>0.1</v>
      </c>
      <c r="L11" s="19">
        <f t="shared" si="0"/>
        <v>0.30000000000000004</v>
      </c>
      <c r="M11" s="16">
        <v>0</v>
      </c>
      <c r="N11" s="16">
        <v>200000000</v>
      </c>
      <c r="O11" s="16">
        <v>200000000</v>
      </c>
      <c r="P11" s="16">
        <v>200000000</v>
      </c>
      <c r="Q11" s="17">
        <f t="shared" si="1"/>
        <v>600000000</v>
      </c>
    </row>
    <row r="12" spans="2:25" ht="395" customHeight="1" x14ac:dyDescent="0.15">
      <c r="B12" s="350"/>
      <c r="C12" s="186" t="s">
        <v>33</v>
      </c>
      <c r="D12" s="119" t="s">
        <v>125</v>
      </c>
      <c r="E12" s="12" t="s">
        <v>52</v>
      </c>
      <c r="F12" s="13" t="s">
        <v>53</v>
      </c>
      <c r="G12" s="120" t="s">
        <v>941</v>
      </c>
      <c r="H12" s="14">
        <v>1</v>
      </c>
      <c r="I12" s="14">
        <v>0</v>
      </c>
      <c r="J12" s="14">
        <v>0</v>
      </c>
      <c r="K12" s="14">
        <v>0</v>
      </c>
      <c r="L12" s="15">
        <f t="shared" si="0"/>
        <v>1</v>
      </c>
      <c r="M12" s="16">
        <v>700000000</v>
      </c>
      <c r="N12" s="16">
        <v>0</v>
      </c>
      <c r="O12" s="16">
        <v>0</v>
      </c>
      <c r="P12" s="16">
        <v>0</v>
      </c>
      <c r="Q12" s="17">
        <f t="shared" si="1"/>
        <v>700000000</v>
      </c>
    </row>
    <row r="13" spans="2:25" ht="279" customHeight="1" x14ac:dyDescent="0.15">
      <c r="B13" s="350"/>
      <c r="C13" s="186" t="s">
        <v>34</v>
      </c>
      <c r="D13" s="119" t="s">
        <v>126</v>
      </c>
      <c r="E13" s="12" t="s">
        <v>54</v>
      </c>
      <c r="F13" s="13" t="s">
        <v>55</v>
      </c>
      <c r="G13" s="119" t="s">
        <v>942</v>
      </c>
      <c r="H13" s="14">
        <v>0</v>
      </c>
      <c r="I13" s="14">
        <v>0</v>
      </c>
      <c r="J13" s="14">
        <v>0</v>
      </c>
      <c r="K13" s="14">
        <v>1</v>
      </c>
      <c r="L13" s="15">
        <f t="shared" si="0"/>
        <v>1</v>
      </c>
      <c r="M13" s="16">
        <v>0</v>
      </c>
      <c r="N13" s="16">
        <v>0</v>
      </c>
      <c r="O13" s="16">
        <v>0</v>
      </c>
      <c r="P13" s="16">
        <v>800000000</v>
      </c>
      <c r="Q13" s="17">
        <f t="shared" si="1"/>
        <v>800000000</v>
      </c>
    </row>
    <row r="14" spans="2:25" ht="222" customHeight="1" x14ac:dyDescent="0.15">
      <c r="B14" s="350"/>
      <c r="C14" s="186" t="s">
        <v>35</v>
      </c>
      <c r="D14" s="119" t="s">
        <v>127</v>
      </c>
      <c r="E14" s="12" t="s">
        <v>56</v>
      </c>
      <c r="F14" s="13" t="s">
        <v>57</v>
      </c>
      <c r="G14" s="119" t="s">
        <v>943</v>
      </c>
      <c r="H14" s="14">
        <v>0</v>
      </c>
      <c r="I14" s="14">
        <v>0</v>
      </c>
      <c r="J14" s="14">
        <v>0</v>
      </c>
      <c r="K14" s="14">
        <v>1</v>
      </c>
      <c r="L14" s="15">
        <f t="shared" si="0"/>
        <v>1</v>
      </c>
      <c r="M14" s="16">
        <v>0</v>
      </c>
      <c r="N14" s="16">
        <v>0</v>
      </c>
      <c r="O14" s="16">
        <v>0</v>
      </c>
      <c r="P14" s="16">
        <v>700000000</v>
      </c>
      <c r="Q14" s="17">
        <f t="shared" si="1"/>
        <v>700000000</v>
      </c>
    </row>
    <row r="15" spans="2:25" ht="117" customHeight="1" x14ac:dyDescent="0.15">
      <c r="B15" s="350"/>
      <c r="C15" s="186" t="s">
        <v>36</v>
      </c>
      <c r="D15" s="357" t="s">
        <v>128</v>
      </c>
      <c r="E15" s="12" t="s">
        <v>58</v>
      </c>
      <c r="F15" s="13" t="s">
        <v>59</v>
      </c>
      <c r="G15" s="368" t="s">
        <v>944</v>
      </c>
      <c r="H15" s="14">
        <v>1</v>
      </c>
      <c r="I15" s="14">
        <v>0</v>
      </c>
      <c r="J15" s="14">
        <v>0</v>
      </c>
      <c r="K15" s="14">
        <v>0</v>
      </c>
      <c r="L15" s="15">
        <f t="shared" si="0"/>
        <v>1</v>
      </c>
      <c r="M15" s="16">
        <v>100000000</v>
      </c>
      <c r="N15" s="16">
        <v>0</v>
      </c>
      <c r="O15" s="16">
        <v>0</v>
      </c>
      <c r="P15" s="16">
        <v>0</v>
      </c>
      <c r="Q15" s="17">
        <f t="shared" si="1"/>
        <v>100000000</v>
      </c>
    </row>
    <row r="16" spans="2:25" ht="176" customHeight="1" x14ac:dyDescent="0.15">
      <c r="B16" s="350"/>
      <c r="C16" s="186" t="s">
        <v>37</v>
      </c>
      <c r="D16" s="357"/>
      <c r="E16" s="12" t="s">
        <v>60</v>
      </c>
      <c r="F16" s="13" t="s">
        <v>61</v>
      </c>
      <c r="G16" s="368"/>
      <c r="H16" s="14">
        <v>0</v>
      </c>
      <c r="I16" s="14">
        <v>1</v>
      </c>
      <c r="J16" s="14">
        <v>0</v>
      </c>
      <c r="K16" s="14">
        <v>1</v>
      </c>
      <c r="L16" s="15">
        <f t="shared" si="0"/>
        <v>2</v>
      </c>
      <c r="M16" s="16">
        <v>0</v>
      </c>
      <c r="N16" s="16">
        <v>700000000</v>
      </c>
      <c r="O16" s="16">
        <v>0</v>
      </c>
      <c r="P16" s="16">
        <v>700000000</v>
      </c>
      <c r="Q16" s="17">
        <f t="shared" si="1"/>
        <v>1400000000</v>
      </c>
    </row>
    <row r="17" spans="2:26" ht="106" customHeight="1" x14ac:dyDescent="0.15">
      <c r="B17" s="350"/>
      <c r="C17" s="186" t="s">
        <v>38</v>
      </c>
      <c r="D17" s="358" t="s">
        <v>129</v>
      </c>
      <c r="E17" s="20" t="s">
        <v>62</v>
      </c>
      <c r="F17" s="21" t="s">
        <v>63</v>
      </c>
      <c r="G17" s="357" t="s">
        <v>945</v>
      </c>
      <c r="H17" s="14">
        <v>3</v>
      </c>
      <c r="I17" s="14">
        <v>1</v>
      </c>
      <c r="J17" s="14">
        <v>0</v>
      </c>
      <c r="K17" s="14">
        <v>1</v>
      </c>
      <c r="L17" s="15">
        <f t="shared" si="0"/>
        <v>5</v>
      </c>
      <c r="M17" s="16">
        <v>100000000</v>
      </c>
      <c r="N17" s="16">
        <v>500000000</v>
      </c>
      <c r="O17" s="16">
        <v>0</v>
      </c>
      <c r="P17" s="16">
        <v>500000000</v>
      </c>
      <c r="Q17" s="17">
        <f t="shared" si="1"/>
        <v>1100000000</v>
      </c>
    </row>
    <row r="18" spans="2:26" ht="114" customHeight="1" x14ac:dyDescent="0.15">
      <c r="B18" s="350"/>
      <c r="C18" s="186" t="s">
        <v>39</v>
      </c>
      <c r="D18" s="358"/>
      <c r="E18" s="20" t="s">
        <v>64</v>
      </c>
      <c r="F18" s="21" t="s">
        <v>65</v>
      </c>
      <c r="G18" s="357"/>
      <c r="H18" s="14">
        <v>1</v>
      </c>
      <c r="I18" s="14">
        <v>2</v>
      </c>
      <c r="J18" s="14">
        <v>2</v>
      </c>
      <c r="K18" s="14">
        <v>2</v>
      </c>
      <c r="L18" s="15">
        <f t="shared" si="0"/>
        <v>7</v>
      </c>
      <c r="M18" s="16">
        <v>100000000</v>
      </c>
      <c r="N18" s="16">
        <v>200000000</v>
      </c>
      <c r="O18" s="16">
        <v>200000000</v>
      </c>
      <c r="P18" s="16">
        <v>200000000</v>
      </c>
      <c r="Q18" s="17">
        <f t="shared" si="1"/>
        <v>700000000</v>
      </c>
    </row>
    <row r="19" spans="2:26" ht="182" x14ac:dyDescent="0.15">
      <c r="B19" s="350" t="s">
        <v>24</v>
      </c>
      <c r="C19" s="186" t="s">
        <v>23</v>
      </c>
      <c r="D19" s="14" t="s">
        <v>130</v>
      </c>
      <c r="E19" s="12" t="s">
        <v>66</v>
      </c>
      <c r="F19" s="13" t="s">
        <v>67</v>
      </c>
      <c r="G19" s="330" t="s">
        <v>946</v>
      </c>
      <c r="H19" s="14">
        <v>1</v>
      </c>
      <c r="I19" s="14">
        <v>1</v>
      </c>
      <c r="J19" s="14">
        <v>1</v>
      </c>
      <c r="K19" s="14">
        <v>1</v>
      </c>
      <c r="L19" s="15">
        <f t="shared" si="0"/>
        <v>4</v>
      </c>
      <c r="M19" s="16">
        <v>200000000</v>
      </c>
      <c r="N19" s="16">
        <v>400000000</v>
      </c>
      <c r="O19" s="16">
        <v>400000000</v>
      </c>
      <c r="P19" s="16">
        <v>400000000</v>
      </c>
      <c r="Q19" s="17">
        <f t="shared" si="1"/>
        <v>1400000000</v>
      </c>
    </row>
    <row r="20" spans="2:26" ht="197" customHeight="1" x14ac:dyDescent="0.15">
      <c r="B20" s="350"/>
      <c r="C20" s="186" t="s">
        <v>22</v>
      </c>
      <c r="D20" s="119" t="s">
        <v>131</v>
      </c>
      <c r="E20" s="12" t="s">
        <v>68</v>
      </c>
      <c r="F20" s="13" t="s">
        <v>69</v>
      </c>
      <c r="G20" s="330" t="s">
        <v>947</v>
      </c>
      <c r="H20" s="14">
        <v>3</v>
      </c>
      <c r="I20" s="14">
        <v>3</v>
      </c>
      <c r="J20" s="14">
        <v>4</v>
      </c>
      <c r="K20" s="14">
        <v>4</v>
      </c>
      <c r="L20" s="15"/>
      <c r="M20" s="16">
        <v>100000000</v>
      </c>
      <c r="N20" s="16">
        <v>200000000</v>
      </c>
      <c r="O20" s="16">
        <v>200000000</v>
      </c>
      <c r="P20" s="16">
        <v>200000000</v>
      </c>
      <c r="Q20" s="17">
        <f t="shared" si="1"/>
        <v>700000000</v>
      </c>
    </row>
    <row r="21" spans="2:26" ht="144" customHeight="1" x14ac:dyDescent="0.15">
      <c r="B21" s="350" t="s">
        <v>20</v>
      </c>
      <c r="C21" s="186" t="s">
        <v>19</v>
      </c>
      <c r="D21" s="331" t="s">
        <v>132</v>
      </c>
      <c r="E21" s="12" t="s">
        <v>70</v>
      </c>
      <c r="F21" s="13" t="s">
        <v>71</v>
      </c>
      <c r="G21" s="330" t="s">
        <v>948</v>
      </c>
      <c r="H21" s="14">
        <v>1</v>
      </c>
      <c r="I21" s="14">
        <v>1</v>
      </c>
      <c r="J21" s="14">
        <v>1</v>
      </c>
      <c r="K21" s="14">
        <v>1</v>
      </c>
      <c r="L21" s="15">
        <f t="shared" si="0"/>
        <v>4</v>
      </c>
      <c r="M21" s="16">
        <v>500000000</v>
      </c>
      <c r="N21" s="16">
        <v>500000000</v>
      </c>
      <c r="O21" s="16">
        <v>500000000</v>
      </c>
      <c r="P21" s="16">
        <v>500000000</v>
      </c>
      <c r="Q21" s="17">
        <f t="shared" si="1"/>
        <v>2000000000</v>
      </c>
    </row>
    <row r="22" spans="2:26" ht="191" customHeight="1" x14ac:dyDescent="0.15">
      <c r="B22" s="350"/>
      <c r="C22" s="123" t="s">
        <v>116</v>
      </c>
      <c r="D22" s="119" t="s">
        <v>133</v>
      </c>
      <c r="E22" s="23" t="s">
        <v>110</v>
      </c>
      <c r="F22" s="24" t="s">
        <v>109</v>
      </c>
      <c r="G22" s="330" t="s">
        <v>949</v>
      </c>
      <c r="H22" s="14">
        <v>1</v>
      </c>
      <c r="I22" s="14">
        <v>1</v>
      </c>
      <c r="J22" s="14">
        <v>1</v>
      </c>
      <c r="K22" s="14">
        <v>1</v>
      </c>
      <c r="L22" s="15">
        <f t="shared" si="0"/>
        <v>4</v>
      </c>
      <c r="M22" s="16">
        <v>12900000000</v>
      </c>
      <c r="N22" s="16">
        <v>5000000000</v>
      </c>
      <c r="O22" s="16">
        <v>1500000000</v>
      </c>
      <c r="P22" s="16">
        <v>1500000000</v>
      </c>
      <c r="Q22" s="17">
        <f t="shared" si="1"/>
        <v>20900000000</v>
      </c>
    </row>
    <row r="23" spans="2:26" ht="219" customHeight="1" x14ac:dyDescent="0.15">
      <c r="B23" s="350"/>
      <c r="C23" s="123" t="s">
        <v>117</v>
      </c>
      <c r="D23" s="119" t="s">
        <v>134</v>
      </c>
      <c r="E23" s="23" t="s">
        <v>114</v>
      </c>
      <c r="F23" s="24" t="s">
        <v>112</v>
      </c>
      <c r="G23" s="330" t="s">
        <v>949</v>
      </c>
      <c r="H23" s="14">
        <v>1</v>
      </c>
      <c r="I23" s="14">
        <v>1</v>
      </c>
      <c r="J23" s="14">
        <v>1</v>
      </c>
      <c r="K23" s="14">
        <v>1</v>
      </c>
      <c r="L23" s="15">
        <f t="shared" si="0"/>
        <v>4</v>
      </c>
      <c r="M23" s="16">
        <v>2400000000</v>
      </c>
      <c r="N23" s="16">
        <v>1550000000</v>
      </c>
      <c r="O23" s="16">
        <v>1000000000</v>
      </c>
      <c r="P23" s="16">
        <v>1000000000</v>
      </c>
      <c r="Q23" s="17">
        <f t="shared" si="1"/>
        <v>5950000000</v>
      </c>
    </row>
    <row r="24" spans="2:26" ht="256" customHeight="1" x14ac:dyDescent="0.15">
      <c r="B24" s="350"/>
      <c r="C24" s="123" t="s">
        <v>118</v>
      </c>
      <c r="D24" s="119" t="s">
        <v>135</v>
      </c>
      <c r="E24" s="23" t="s">
        <v>115</v>
      </c>
      <c r="F24" s="24" t="s">
        <v>113</v>
      </c>
      <c r="G24" s="330" t="s">
        <v>950</v>
      </c>
      <c r="H24" s="14">
        <v>1</v>
      </c>
      <c r="I24" s="14">
        <v>1</v>
      </c>
      <c r="J24" s="14">
        <v>1</v>
      </c>
      <c r="K24" s="14">
        <v>1</v>
      </c>
      <c r="L24" s="15">
        <f t="shared" si="0"/>
        <v>4</v>
      </c>
      <c r="M24" s="16">
        <v>1400000000</v>
      </c>
      <c r="N24" s="16">
        <v>1800000000</v>
      </c>
      <c r="O24" s="16">
        <v>1900000000</v>
      </c>
      <c r="P24" s="16">
        <v>4695000000</v>
      </c>
      <c r="Q24" s="17">
        <f t="shared" si="1"/>
        <v>9795000000</v>
      </c>
    </row>
    <row r="25" spans="2:26" ht="105" thickBot="1" x14ac:dyDescent="0.2">
      <c r="B25" s="351"/>
      <c r="C25" s="29" t="s">
        <v>18</v>
      </c>
      <c r="D25" s="332" t="s">
        <v>136</v>
      </c>
      <c r="E25" s="113" t="s">
        <v>72</v>
      </c>
      <c r="F25" s="114" t="s">
        <v>73</v>
      </c>
      <c r="G25" s="333" t="s">
        <v>951</v>
      </c>
      <c r="H25" s="30">
        <v>1</v>
      </c>
      <c r="I25" s="30">
        <v>1</v>
      </c>
      <c r="J25" s="30">
        <v>1</v>
      </c>
      <c r="K25" s="30">
        <v>1</v>
      </c>
      <c r="L25" s="31">
        <f t="shared" si="0"/>
        <v>4</v>
      </c>
      <c r="M25" s="32">
        <v>450000000</v>
      </c>
      <c r="N25" s="32">
        <v>900000000</v>
      </c>
      <c r="O25" s="32">
        <v>900000000</v>
      </c>
      <c r="P25" s="32">
        <v>900000000</v>
      </c>
      <c r="Q25" s="33">
        <f t="shared" si="1"/>
        <v>3150000000</v>
      </c>
      <c r="Z25" s="39"/>
    </row>
    <row r="26" spans="2:26" ht="16" customHeight="1" thickBot="1" x14ac:dyDescent="0.2">
      <c r="B26" s="365" t="s">
        <v>137</v>
      </c>
      <c r="C26" s="366"/>
      <c r="D26" s="366"/>
      <c r="E26" s="366"/>
      <c r="F26" s="366"/>
      <c r="G26" s="366"/>
      <c r="H26" s="366"/>
      <c r="I26" s="366"/>
      <c r="J26" s="366"/>
      <c r="K26" s="366"/>
      <c r="L26" s="366"/>
      <c r="M26" s="366"/>
      <c r="N26" s="366"/>
      <c r="O26" s="366"/>
      <c r="P26" s="366"/>
      <c r="Q26" s="367"/>
      <c r="R26" s="47"/>
      <c r="S26" s="47"/>
      <c r="T26" s="47"/>
      <c r="U26" s="47"/>
      <c r="V26" s="47"/>
      <c r="W26" s="47"/>
      <c r="Z26" s="39"/>
    </row>
    <row r="27" spans="2:26" ht="14" customHeight="1" thickBot="1" x14ac:dyDescent="0.2">
      <c r="B27" s="359" t="s">
        <v>138</v>
      </c>
      <c r="C27" s="360"/>
      <c r="D27" s="360"/>
      <c r="E27" s="360"/>
      <c r="F27" s="360"/>
      <c r="G27" s="360"/>
      <c r="H27" s="360"/>
      <c r="I27" s="360"/>
      <c r="J27" s="360"/>
      <c r="K27" s="360"/>
      <c r="L27" s="360"/>
      <c r="M27" s="360"/>
      <c r="N27" s="360"/>
      <c r="O27" s="360"/>
      <c r="P27" s="360"/>
      <c r="Q27" s="361"/>
      <c r="R27" s="173"/>
      <c r="S27" s="173"/>
      <c r="T27" s="173"/>
      <c r="U27" s="173"/>
      <c r="V27" s="173"/>
      <c r="W27" s="173"/>
      <c r="Z27" s="39"/>
    </row>
    <row r="28" spans="2:26" ht="156" x14ac:dyDescent="0.15">
      <c r="B28" s="354" t="s">
        <v>17</v>
      </c>
      <c r="C28" s="4" t="s">
        <v>16</v>
      </c>
      <c r="D28" s="356" t="s">
        <v>139</v>
      </c>
      <c r="E28" s="118" t="s">
        <v>972</v>
      </c>
      <c r="F28" s="7" t="s">
        <v>74</v>
      </c>
      <c r="G28" s="334" t="s">
        <v>952</v>
      </c>
      <c r="H28" s="115">
        <v>0.4</v>
      </c>
      <c r="I28" s="115">
        <v>0.6</v>
      </c>
      <c r="J28" s="115">
        <v>0.8</v>
      </c>
      <c r="K28" s="115">
        <v>0.9</v>
      </c>
      <c r="L28" s="345">
        <v>0.9</v>
      </c>
      <c r="M28" s="9">
        <v>100000000</v>
      </c>
      <c r="N28" s="9">
        <v>200000000</v>
      </c>
      <c r="O28" s="9">
        <v>200000000</v>
      </c>
      <c r="P28" s="9">
        <v>200000000</v>
      </c>
      <c r="Q28" s="10">
        <f t="shared" si="1"/>
        <v>700000000</v>
      </c>
      <c r="Z28" s="39"/>
    </row>
    <row r="29" spans="2:26" ht="156" x14ac:dyDescent="0.15">
      <c r="B29" s="350"/>
      <c r="C29" s="186" t="s">
        <v>15</v>
      </c>
      <c r="D29" s="357"/>
      <c r="E29" s="119" t="s">
        <v>75</v>
      </c>
      <c r="F29" s="14" t="s">
        <v>76</v>
      </c>
      <c r="G29" s="330" t="s">
        <v>953</v>
      </c>
      <c r="H29" s="18">
        <v>1</v>
      </c>
      <c r="I29" s="18">
        <v>1</v>
      </c>
      <c r="J29" s="18">
        <v>1</v>
      </c>
      <c r="K29" s="18">
        <v>1</v>
      </c>
      <c r="L29" s="15"/>
      <c r="M29" s="16">
        <v>100000000</v>
      </c>
      <c r="N29" s="16">
        <v>200000000</v>
      </c>
      <c r="O29" s="16">
        <v>200000000</v>
      </c>
      <c r="P29" s="16">
        <v>200000000</v>
      </c>
      <c r="Q29" s="17">
        <f t="shared" si="1"/>
        <v>700000000</v>
      </c>
      <c r="Z29" s="39"/>
    </row>
    <row r="30" spans="2:26" ht="252" x14ac:dyDescent="0.15">
      <c r="B30" s="350"/>
      <c r="C30" s="186" t="s">
        <v>14</v>
      </c>
      <c r="D30" s="119" t="s">
        <v>140</v>
      </c>
      <c r="E30" s="186" t="s">
        <v>77</v>
      </c>
      <c r="F30" s="14" t="s">
        <v>78</v>
      </c>
      <c r="G30" s="330" t="s">
        <v>954</v>
      </c>
      <c r="H30" s="14">
        <v>0</v>
      </c>
      <c r="I30" s="14">
        <v>1</v>
      </c>
      <c r="J30" s="14">
        <v>0</v>
      </c>
      <c r="K30" s="14">
        <v>1</v>
      </c>
      <c r="L30" s="15">
        <f t="shared" si="0"/>
        <v>2</v>
      </c>
      <c r="M30" s="16">
        <v>0</v>
      </c>
      <c r="N30" s="16">
        <v>300000000</v>
      </c>
      <c r="O30" s="16">
        <v>0</v>
      </c>
      <c r="P30" s="16">
        <v>300000000</v>
      </c>
      <c r="Q30" s="17">
        <f t="shared" si="1"/>
        <v>600000000</v>
      </c>
      <c r="Z30" s="39"/>
    </row>
    <row r="31" spans="2:26" ht="143" x14ac:dyDescent="0.15">
      <c r="B31" s="350" t="s">
        <v>21</v>
      </c>
      <c r="C31" s="186" t="s">
        <v>13</v>
      </c>
      <c r="D31" s="119" t="s">
        <v>141</v>
      </c>
      <c r="E31" s="119" t="s">
        <v>79</v>
      </c>
      <c r="F31" s="14" t="s">
        <v>80</v>
      </c>
      <c r="G31" s="330" t="s">
        <v>955</v>
      </c>
      <c r="H31" s="18">
        <v>1</v>
      </c>
      <c r="I31" s="18">
        <v>1</v>
      </c>
      <c r="J31" s="18">
        <v>1</v>
      </c>
      <c r="K31" s="18">
        <v>1</v>
      </c>
      <c r="L31" s="15"/>
      <c r="M31" s="16">
        <v>90000000</v>
      </c>
      <c r="N31" s="16">
        <v>170000000</v>
      </c>
      <c r="O31" s="16">
        <v>170000000</v>
      </c>
      <c r="P31" s="16">
        <v>200000000</v>
      </c>
      <c r="Q31" s="17">
        <f t="shared" si="1"/>
        <v>630000000</v>
      </c>
    </row>
    <row r="32" spans="2:26" ht="154" x14ac:dyDescent="0.15">
      <c r="B32" s="350"/>
      <c r="C32" s="186" t="s">
        <v>12</v>
      </c>
      <c r="D32" s="119" t="s">
        <v>142</v>
      </c>
      <c r="E32" s="119" t="s">
        <v>81</v>
      </c>
      <c r="F32" s="14" t="s">
        <v>82</v>
      </c>
      <c r="G32" s="330" t="s">
        <v>956</v>
      </c>
      <c r="H32" s="14">
        <v>1</v>
      </c>
      <c r="I32" s="14">
        <v>1</v>
      </c>
      <c r="J32" s="14">
        <v>1</v>
      </c>
      <c r="K32" s="14">
        <v>1</v>
      </c>
      <c r="L32" s="15">
        <f t="shared" si="0"/>
        <v>4</v>
      </c>
      <c r="M32" s="16">
        <v>600000000</v>
      </c>
      <c r="N32" s="16">
        <v>1200000000</v>
      </c>
      <c r="O32" s="16">
        <v>1200000000</v>
      </c>
      <c r="P32" s="16">
        <v>1200000000</v>
      </c>
      <c r="Q32" s="17">
        <f t="shared" si="1"/>
        <v>4200000000</v>
      </c>
    </row>
    <row r="33" spans="1:26" ht="117" x14ac:dyDescent="0.15">
      <c r="B33" s="350"/>
      <c r="C33" s="186" t="s">
        <v>11</v>
      </c>
      <c r="D33" s="335" t="s">
        <v>143</v>
      </c>
      <c r="E33" s="119" t="s">
        <v>83</v>
      </c>
      <c r="F33" s="14" t="s">
        <v>84</v>
      </c>
      <c r="G33" s="330" t="s">
        <v>956</v>
      </c>
      <c r="H33" s="14">
        <v>1</v>
      </c>
      <c r="I33" s="14">
        <v>1</v>
      </c>
      <c r="J33" s="14">
        <v>1</v>
      </c>
      <c r="K33" s="14">
        <v>1</v>
      </c>
      <c r="L33" s="15">
        <f t="shared" si="0"/>
        <v>4</v>
      </c>
      <c r="M33" s="16">
        <v>200000000</v>
      </c>
      <c r="N33" s="16">
        <v>400000000</v>
      </c>
      <c r="O33" s="16">
        <v>400000000</v>
      </c>
      <c r="P33" s="16">
        <v>400000000</v>
      </c>
      <c r="Q33" s="17">
        <f t="shared" si="1"/>
        <v>1400000000</v>
      </c>
    </row>
    <row r="34" spans="1:26" ht="70" x14ac:dyDescent="0.15">
      <c r="B34" s="350"/>
      <c r="C34" s="344" t="s">
        <v>965</v>
      </c>
      <c r="D34" s="357" t="s">
        <v>144</v>
      </c>
      <c r="E34" s="119" t="s">
        <v>85</v>
      </c>
      <c r="F34" s="14" t="s">
        <v>86</v>
      </c>
      <c r="G34" s="362" t="s">
        <v>957</v>
      </c>
      <c r="H34" s="14">
        <v>0</v>
      </c>
      <c r="I34" s="14">
        <v>1</v>
      </c>
      <c r="J34" s="14">
        <v>0</v>
      </c>
      <c r="K34" s="14">
        <v>0</v>
      </c>
      <c r="L34" s="15">
        <f t="shared" si="0"/>
        <v>1</v>
      </c>
      <c r="M34" s="16">
        <v>0</v>
      </c>
      <c r="N34" s="16">
        <v>700000000</v>
      </c>
      <c r="O34" s="16">
        <v>0</v>
      </c>
      <c r="P34" s="16">
        <v>0</v>
      </c>
      <c r="Q34" s="17">
        <f t="shared" si="1"/>
        <v>700000000</v>
      </c>
    </row>
    <row r="35" spans="1:26" ht="145" customHeight="1" x14ac:dyDescent="0.15">
      <c r="B35" s="350"/>
      <c r="C35" s="186" t="s">
        <v>107</v>
      </c>
      <c r="D35" s="357"/>
      <c r="E35" s="119" t="s">
        <v>966</v>
      </c>
      <c r="F35" s="124" t="s">
        <v>87</v>
      </c>
      <c r="G35" s="362"/>
      <c r="H35" s="14">
        <v>0</v>
      </c>
      <c r="I35" s="14">
        <v>1</v>
      </c>
      <c r="J35" s="14">
        <v>1</v>
      </c>
      <c r="K35" s="14">
        <v>1</v>
      </c>
      <c r="L35" s="15">
        <f t="shared" si="0"/>
        <v>3</v>
      </c>
      <c r="M35" s="16">
        <v>0</v>
      </c>
      <c r="N35" s="16">
        <v>100000000</v>
      </c>
      <c r="O35" s="16">
        <v>100000000</v>
      </c>
      <c r="P35" s="16">
        <v>100000000</v>
      </c>
      <c r="Q35" s="17">
        <f t="shared" si="1"/>
        <v>300000000</v>
      </c>
    </row>
    <row r="36" spans="1:26" ht="99" customHeight="1" x14ac:dyDescent="0.15">
      <c r="B36" s="350"/>
      <c r="C36" s="186" t="s">
        <v>9</v>
      </c>
      <c r="D36" s="357" t="s">
        <v>145</v>
      </c>
      <c r="E36" s="119" t="s">
        <v>88</v>
      </c>
      <c r="F36" s="14" t="s">
        <v>89</v>
      </c>
      <c r="G36" s="362" t="s">
        <v>958</v>
      </c>
      <c r="H36" s="14">
        <v>1</v>
      </c>
      <c r="I36" s="14">
        <v>0</v>
      </c>
      <c r="J36" s="14">
        <v>0</v>
      </c>
      <c r="K36" s="14">
        <v>0</v>
      </c>
      <c r="L36" s="15">
        <f t="shared" si="0"/>
        <v>1</v>
      </c>
      <c r="M36" s="16">
        <v>350000000</v>
      </c>
      <c r="N36" s="16">
        <v>0</v>
      </c>
      <c r="O36" s="16">
        <v>0</v>
      </c>
      <c r="P36" s="16">
        <v>0</v>
      </c>
      <c r="Q36" s="17">
        <f t="shared" si="1"/>
        <v>350000000</v>
      </c>
    </row>
    <row r="37" spans="1:26" ht="105" customHeight="1" x14ac:dyDescent="0.15">
      <c r="B37" s="350"/>
      <c r="C37" s="342" t="s">
        <v>10</v>
      </c>
      <c r="D37" s="357"/>
      <c r="E37" s="119" t="s">
        <v>90</v>
      </c>
      <c r="F37" s="14" t="s">
        <v>91</v>
      </c>
      <c r="G37" s="362"/>
      <c r="H37" s="14">
        <v>0</v>
      </c>
      <c r="I37" s="14">
        <v>1</v>
      </c>
      <c r="J37" s="14">
        <v>1</v>
      </c>
      <c r="K37" s="14">
        <v>1</v>
      </c>
      <c r="L37" s="15">
        <f t="shared" si="0"/>
        <v>3</v>
      </c>
      <c r="M37" s="16">
        <v>0</v>
      </c>
      <c r="N37" s="16">
        <v>60000000</v>
      </c>
      <c r="O37" s="16">
        <v>60000000</v>
      </c>
      <c r="P37" s="16">
        <v>60000000</v>
      </c>
      <c r="Q37" s="17">
        <f t="shared" si="1"/>
        <v>180000000</v>
      </c>
    </row>
    <row r="38" spans="1:26" ht="201" customHeight="1" x14ac:dyDescent="0.15">
      <c r="B38" s="350" t="s">
        <v>8</v>
      </c>
      <c r="C38" s="343" t="s">
        <v>6</v>
      </c>
      <c r="D38" s="119" t="s">
        <v>146</v>
      </c>
      <c r="E38" s="186" t="s">
        <v>92</v>
      </c>
      <c r="F38" s="124" t="s">
        <v>108</v>
      </c>
      <c r="G38" s="330" t="s">
        <v>959</v>
      </c>
      <c r="H38" s="14">
        <v>1</v>
      </c>
      <c r="I38" s="14">
        <v>1</v>
      </c>
      <c r="J38" s="14">
        <v>1</v>
      </c>
      <c r="K38" s="14">
        <v>1</v>
      </c>
      <c r="L38" s="15">
        <f t="shared" si="0"/>
        <v>4</v>
      </c>
      <c r="M38" s="16">
        <f>120000000</f>
        <v>120000000</v>
      </c>
      <c r="N38" s="16">
        <f>120000000</f>
        <v>120000000</v>
      </c>
      <c r="O38" s="16">
        <f>120000000</f>
        <v>120000000</v>
      </c>
      <c r="P38" s="16">
        <f>120000000</f>
        <v>120000000</v>
      </c>
      <c r="Q38" s="17">
        <f t="shared" si="1"/>
        <v>480000000</v>
      </c>
    </row>
    <row r="39" spans="1:26" ht="98" x14ac:dyDescent="0.15">
      <c r="B39" s="350"/>
      <c r="C39" s="352" t="s">
        <v>5</v>
      </c>
      <c r="D39" s="119" t="s">
        <v>147</v>
      </c>
      <c r="E39" s="14" t="s">
        <v>93</v>
      </c>
      <c r="F39" s="14" t="s">
        <v>94</v>
      </c>
      <c r="G39" s="363" t="s">
        <v>960</v>
      </c>
      <c r="H39" s="14">
        <v>1</v>
      </c>
      <c r="I39" s="14">
        <v>2</v>
      </c>
      <c r="J39" s="14">
        <v>1</v>
      </c>
      <c r="K39" s="14">
        <v>0</v>
      </c>
      <c r="L39" s="15">
        <f t="shared" si="0"/>
        <v>4</v>
      </c>
      <c r="M39" s="346">
        <f>10600000000</f>
        <v>10600000000</v>
      </c>
      <c r="N39" s="346">
        <v>0</v>
      </c>
      <c r="O39" s="346">
        <v>0</v>
      </c>
      <c r="P39" s="346">
        <v>0</v>
      </c>
      <c r="Q39" s="348">
        <f t="shared" si="1"/>
        <v>10600000000</v>
      </c>
    </row>
    <row r="40" spans="1:26" ht="85" thickBot="1" x14ac:dyDescent="0.2">
      <c r="B40" s="351"/>
      <c r="C40" s="353"/>
      <c r="D40" s="336" t="s">
        <v>148</v>
      </c>
      <c r="E40" s="30" t="s">
        <v>95</v>
      </c>
      <c r="F40" s="30" t="s">
        <v>96</v>
      </c>
      <c r="G40" s="364"/>
      <c r="H40" s="30">
        <v>0</v>
      </c>
      <c r="I40" s="30">
        <v>2</v>
      </c>
      <c r="J40" s="30">
        <v>2</v>
      </c>
      <c r="K40" s="30">
        <v>0</v>
      </c>
      <c r="L40" s="31">
        <f t="shared" si="0"/>
        <v>4</v>
      </c>
      <c r="M40" s="347"/>
      <c r="N40" s="347"/>
      <c r="O40" s="347"/>
      <c r="P40" s="347"/>
      <c r="Q40" s="349"/>
    </row>
    <row r="41" spans="1:26" ht="24" thickBot="1" x14ac:dyDescent="0.2">
      <c r="B41" s="365" t="s">
        <v>149</v>
      </c>
      <c r="C41" s="366"/>
      <c r="D41" s="366"/>
      <c r="E41" s="366"/>
      <c r="F41" s="366"/>
      <c r="G41" s="366"/>
      <c r="H41" s="366"/>
      <c r="I41" s="366"/>
      <c r="J41" s="366"/>
      <c r="K41" s="366"/>
      <c r="L41" s="366"/>
      <c r="M41" s="366"/>
      <c r="N41" s="366"/>
      <c r="O41" s="366"/>
      <c r="P41" s="366"/>
      <c r="Q41" s="367"/>
      <c r="R41" s="337"/>
      <c r="S41" s="337"/>
      <c r="T41" s="337"/>
      <c r="U41" s="337"/>
      <c r="V41" s="337"/>
      <c r="W41" s="337"/>
    </row>
    <row r="42" spans="1:26" ht="39" customHeight="1" thickBot="1" x14ac:dyDescent="0.2">
      <c r="B42" s="359" t="s">
        <v>150</v>
      </c>
      <c r="C42" s="360"/>
      <c r="D42" s="360"/>
      <c r="E42" s="360"/>
      <c r="F42" s="360"/>
      <c r="G42" s="360"/>
      <c r="H42" s="360"/>
      <c r="I42" s="360"/>
      <c r="J42" s="360"/>
      <c r="K42" s="360"/>
      <c r="L42" s="360"/>
      <c r="M42" s="360"/>
      <c r="N42" s="360"/>
      <c r="O42" s="360"/>
      <c r="P42" s="360"/>
      <c r="Q42" s="361"/>
      <c r="R42" s="338"/>
      <c r="S42" s="338"/>
      <c r="T42" s="338"/>
      <c r="U42" s="338"/>
      <c r="V42" s="338"/>
      <c r="W42" s="338"/>
    </row>
    <row r="43" spans="1:26" ht="169" x14ac:dyDescent="0.15">
      <c r="B43" s="354" t="s">
        <v>7</v>
      </c>
      <c r="C43" s="4" t="s">
        <v>0</v>
      </c>
      <c r="D43" s="118" t="s">
        <v>151</v>
      </c>
      <c r="E43" s="7" t="s">
        <v>97</v>
      </c>
      <c r="F43" s="7" t="s">
        <v>98</v>
      </c>
      <c r="G43" s="334" t="s">
        <v>961</v>
      </c>
      <c r="H43" s="7">
        <v>0</v>
      </c>
      <c r="I43" s="7">
        <v>0</v>
      </c>
      <c r="J43" s="7">
        <v>1</v>
      </c>
      <c r="K43" s="7">
        <v>0</v>
      </c>
      <c r="L43" s="8">
        <f t="shared" si="0"/>
        <v>1</v>
      </c>
      <c r="M43" s="9">
        <v>0</v>
      </c>
      <c r="N43" s="9">
        <v>0</v>
      </c>
      <c r="O43" s="9">
        <f>600000000</f>
        <v>600000000</v>
      </c>
      <c r="P43" s="9">
        <v>0</v>
      </c>
      <c r="Q43" s="10">
        <f t="shared" si="1"/>
        <v>600000000</v>
      </c>
    </row>
    <row r="44" spans="1:26" ht="152" customHeight="1" x14ac:dyDescent="0.15">
      <c r="B44" s="350"/>
      <c r="C44" s="186" t="s">
        <v>1</v>
      </c>
      <c r="D44" s="119" t="s">
        <v>152</v>
      </c>
      <c r="E44" s="14" t="s">
        <v>111</v>
      </c>
      <c r="F44" s="14" t="s">
        <v>99</v>
      </c>
      <c r="G44" s="330" t="s">
        <v>962</v>
      </c>
      <c r="H44" s="14">
        <v>1</v>
      </c>
      <c r="I44" s="26">
        <v>0</v>
      </c>
      <c r="J44" s="26">
        <v>0</v>
      </c>
      <c r="K44" s="26">
        <v>1</v>
      </c>
      <c r="L44" s="15">
        <f t="shared" si="0"/>
        <v>2</v>
      </c>
      <c r="M44" s="27">
        <v>2400000000</v>
      </c>
      <c r="N44" s="27">
        <v>0</v>
      </c>
      <c r="O44" s="16">
        <v>0</v>
      </c>
      <c r="P44" s="16">
        <v>2400000000</v>
      </c>
      <c r="Q44" s="17">
        <f t="shared" si="1"/>
        <v>4800000000</v>
      </c>
    </row>
    <row r="45" spans="1:26" ht="84" customHeight="1" x14ac:dyDescent="0.15">
      <c r="B45" s="350"/>
      <c r="C45" s="186" t="s">
        <v>2</v>
      </c>
      <c r="D45" s="357" t="s">
        <v>971</v>
      </c>
      <c r="E45" s="14" t="s">
        <v>100</v>
      </c>
      <c r="F45" s="14" t="s">
        <v>101</v>
      </c>
      <c r="G45" s="362" t="s">
        <v>963</v>
      </c>
      <c r="H45" s="26">
        <v>300</v>
      </c>
      <c r="I45" s="26">
        <v>300</v>
      </c>
      <c r="J45" s="26">
        <v>196</v>
      </c>
      <c r="K45" s="14">
        <v>0</v>
      </c>
      <c r="L45" s="15">
        <f t="shared" si="0"/>
        <v>796</v>
      </c>
      <c r="M45" s="346">
        <f>5376651240+22995229</f>
        <v>5399646469</v>
      </c>
      <c r="N45" s="346">
        <f>5222458000+26405840.8000031</f>
        <v>5248863840.8000031</v>
      </c>
      <c r="O45" s="346">
        <f>5298202000+5818309.1000061</f>
        <v>5304020309.1000061</v>
      </c>
      <c r="P45" s="346">
        <f>4368348000+2100560.09999084</f>
        <v>4370448560.0999908</v>
      </c>
      <c r="Q45" s="348">
        <f t="shared" si="1"/>
        <v>20322979179</v>
      </c>
    </row>
    <row r="46" spans="1:26" ht="85" customHeight="1" x14ac:dyDescent="0.15">
      <c r="B46" s="350"/>
      <c r="C46" s="186" t="s">
        <v>3</v>
      </c>
      <c r="D46" s="357"/>
      <c r="E46" s="14" t="s">
        <v>102</v>
      </c>
      <c r="F46" s="14" t="s">
        <v>103</v>
      </c>
      <c r="G46" s="362"/>
      <c r="H46" s="26">
        <v>1</v>
      </c>
      <c r="I46" s="26">
        <v>1</v>
      </c>
      <c r="J46" s="26">
        <v>1</v>
      </c>
      <c r="K46" s="26">
        <v>1</v>
      </c>
      <c r="L46" s="15">
        <f t="shared" si="0"/>
        <v>4</v>
      </c>
      <c r="M46" s="346"/>
      <c r="N46" s="346"/>
      <c r="O46" s="346"/>
      <c r="P46" s="346"/>
      <c r="Q46" s="348"/>
    </row>
    <row r="47" spans="1:26" ht="151" customHeight="1" thickBot="1" x14ac:dyDescent="0.2">
      <c r="B47" s="355"/>
      <c r="C47" s="34" t="s">
        <v>4</v>
      </c>
      <c r="D47" s="174" t="s">
        <v>153</v>
      </c>
      <c r="E47" s="109" t="s">
        <v>104</v>
      </c>
      <c r="F47" s="109" t="s">
        <v>105</v>
      </c>
      <c r="G47" s="339" t="s">
        <v>964</v>
      </c>
      <c r="H47" s="110">
        <v>1</v>
      </c>
      <c r="I47" s="110">
        <v>1</v>
      </c>
      <c r="J47" s="110">
        <v>1</v>
      </c>
      <c r="K47" s="110">
        <v>1</v>
      </c>
      <c r="L47" s="35">
        <f t="shared" si="0"/>
        <v>4</v>
      </c>
      <c r="M47" s="36">
        <f>27218924156</f>
        <v>27218924156</v>
      </c>
      <c r="N47" s="36">
        <f>29124248847</f>
        <v>29124248847</v>
      </c>
      <c r="O47" s="36">
        <f>31162946267</f>
        <v>31162946267</v>
      </c>
      <c r="P47" s="32">
        <f>33344352505</f>
        <v>33344352505</v>
      </c>
      <c r="Q47" s="33">
        <f t="shared" si="1"/>
        <v>120850471775</v>
      </c>
    </row>
    <row r="48" spans="1:26" ht="14" thickBot="1" x14ac:dyDescent="0.2">
      <c r="A48" s="39"/>
      <c r="B48" s="84"/>
      <c r="C48" s="49"/>
      <c r="D48" s="49"/>
      <c r="E48" s="49"/>
      <c r="F48" s="38"/>
      <c r="G48" s="38"/>
      <c r="H48" s="50"/>
      <c r="I48" s="51"/>
      <c r="J48" s="52"/>
      <c r="K48" s="52"/>
      <c r="L48" s="53"/>
      <c r="M48" s="54"/>
      <c r="N48" s="54"/>
      <c r="O48" s="54"/>
      <c r="P48" s="116" t="s">
        <v>671</v>
      </c>
      <c r="Q48" s="117">
        <v>221108450954</v>
      </c>
      <c r="Z48" s="39"/>
    </row>
    <row r="49" spans="1:26" x14ac:dyDescent="0.15">
      <c r="A49" s="39"/>
      <c r="B49" s="84"/>
      <c r="C49" s="49"/>
      <c r="D49" s="49"/>
      <c r="E49" s="84"/>
      <c r="F49" s="38"/>
      <c r="G49" s="38"/>
      <c r="H49" s="50"/>
      <c r="I49" s="51"/>
      <c r="J49" s="51"/>
      <c r="K49" s="51"/>
      <c r="L49" s="55"/>
      <c r="M49" s="54"/>
      <c r="N49" s="54"/>
      <c r="O49" s="54"/>
      <c r="P49" s="54"/>
      <c r="Q49" s="54"/>
      <c r="Z49" s="39"/>
    </row>
    <row r="50" spans="1:26" x14ac:dyDescent="0.15">
      <c r="A50" s="39"/>
      <c r="B50" s="84"/>
      <c r="C50" s="49"/>
      <c r="D50" s="49"/>
      <c r="E50" s="84"/>
      <c r="F50" s="38"/>
      <c r="G50" s="38"/>
      <c r="H50" s="50"/>
      <c r="I50" s="50"/>
      <c r="J50" s="52"/>
      <c r="K50" s="52"/>
      <c r="L50" s="55"/>
      <c r="M50" s="54"/>
      <c r="N50" s="54"/>
      <c r="O50" s="54"/>
      <c r="P50" s="54"/>
      <c r="Q50" s="54"/>
      <c r="Z50" s="39"/>
    </row>
    <row r="51" spans="1:26" x14ac:dyDescent="0.15">
      <c r="A51" s="39"/>
      <c r="B51" s="84"/>
      <c r="C51" s="49"/>
      <c r="D51" s="49"/>
      <c r="E51" s="84"/>
      <c r="F51" s="38"/>
      <c r="G51" s="38"/>
      <c r="H51" s="50"/>
      <c r="I51" s="51"/>
      <c r="J51" s="51"/>
      <c r="K51" s="50"/>
      <c r="L51" s="55"/>
      <c r="M51" s="54"/>
      <c r="N51" s="54"/>
      <c r="O51" s="54"/>
      <c r="P51" s="54"/>
      <c r="Q51" s="54"/>
      <c r="Z51" s="39"/>
    </row>
    <row r="52" spans="1:26" x14ac:dyDescent="0.15">
      <c r="A52" s="39"/>
      <c r="B52" s="84"/>
      <c r="C52" s="49"/>
      <c r="D52" s="49"/>
      <c r="E52" s="84"/>
      <c r="F52" s="38"/>
      <c r="G52" s="38"/>
      <c r="H52" s="50"/>
      <c r="I52" s="50"/>
      <c r="J52" s="51"/>
      <c r="K52" s="51"/>
      <c r="L52" s="55"/>
      <c r="M52" s="54"/>
      <c r="N52" s="54"/>
      <c r="O52" s="54"/>
      <c r="P52" s="54"/>
      <c r="Q52" s="54"/>
      <c r="Z52" s="39"/>
    </row>
    <row r="53" spans="1:26" x14ac:dyDescent="0.15">
      <c r="A53" s="39"/>
      <c r="B53" s="84"/>
      <c r="C53" s="49"/>
      <c r="D53" s="49"/>
      <c r="E53" s="84"/>
      <c r="F53" s="38"/>
      <c r="G53" s="38"/>
      <c r="H53" s="50"/>
      <c r="I53" s="50"/>
      <c r="J53" s="50"/>
      <c r="K53" s="50"/>
      <c r="L53" s="55"/>
      <c r="M53" s="54"/>
      <c r="N53" s="54"/>
      <c r="O53" s="54"/>
      <c r="P53" s="54"/>
      <c r="Q53" s="54"/>
      <c r="Z53" s="39"/>
    </row>
    <row r="54" spans="1:26" x14ac:dyDescent="0.15">
      <c r="A54" s="39"/>
      <c r="B54" s="84"/>
      <c r="C54" s="49"/>
      <c r="D54" s="84"/>
      <c r="E54" s="84"/>
      <c r="F54" s="38"/>
      <c r="G54" s="38"/>
      <c r="H54" s="50"/>
      <c r="I54" s="51"/>
      <c r="J54" s="51"/>
      <c r="K54" s="51"/>
      <c r="L54" s="55"/>
      <c r="M54" s="54"/>
      <c r="N54" s="54"/>
      <c r="O54" s="54"/>
      <c r="P54" s="54"/>
      <c r="Q54" s="54"/>
      <c r="Z54" s="39"/>
    </row>
    <row r="55" spans="1:26" x14ac:dyDescent="0.15">
      <c r="A55" s="39"/>
      <c r="B55" s="84"/>
      <c r="C55" s="49"/>
      <c r="D55" s="84"/>
      <c r="E55" s="84"/>
      <c r="F55" s="38"/>
      <c r="G55" s="38"/>
      <c r="H55" s="51"/>
      <c r="I55" s="51"/>
      <c r="J55" s="51"/>
      <c r="K55" s="50"/>
      <c r="L55" s="55"/>
      <c r="M55" s="54"/>
      <c r="N55" s="54"/>
      <c r="O55" s="54"/>
      <c r="P55" s="54"/>
      <c r="Q55" s="54"/>
      <c r="Z55" s="39"/>
    </row>
    <row r="56" spans="1:26" x14ac:dyDescent="0.15">
      <c r="A56" s="39"/>
      <c r="B56" s="84"/>
      <c r="C56" s="84"/>
      <c r="D56" s="84"/>
      <c r="E56" s="49"/>
      <c r="F56" s="38"/>
      <c r="G56" s="38"/>
      <c r="H56" s="50"/>
      <c r="I56" s="50"/>
      <c r="J56" s="50"/>
      <c r="K56" s="50"/>
      <c r="L56" s="55"/>
      <c r="M56" s="54"/>
      <c r="N56" s="54"/>
      <c r="O56" s="54"/>
      <c r="P56" s="54"/>
      <c r="Q56" s="54"/>
      <c r="Z56" s="39"/>
    </row>
    <row r="57" spans="1:26" x14ac:dyDescent="0.15">
      <c r="A57" s="39"/>
      <c r="B57" s="84"/>
      <c r="C57" s="84"/>
      <c r="D57" s="84"/>
      <c r="E57" s="84"/>
      <c r="F57" s="38"/>
      <c r="G57" s="38"/>
      <c r="H57" s="51"/>
      <c r="I57" s="51"/>
      <c r="J57" s="51"/>
      <c r="K57" s="50"/>
      <c r="L57" s="55"/>
      <c r="M57" s="54"/>
      <c r="N57" s="54"/>
      <c r="O57" s="54"/>
      <c r="P57" s="54"/>
      <c r="Q57" s="54"/>
      <c r="Z57" s="39"/>
    </row>
    <row r="58" spans="1:26" x14ac:dyDescent="0.15">
      <c r="A58" s="39"/>
      <c r="B58" s="84"/>
      <c r="C58" s="84"/>
      <c r="D58" s="84"/>
      <c r="E58" s="84"/>
      <c r="F58" s="38"/>
      <c r="G58" s="38"/>
      <c r="H58" s="50"/>
      <c r="I58" s="56"/>
      <c r="J58" s="56"/>
      <c r="K58" s="56"/>
      <c r="L58" s="55"/>
      <c r="M58" s="54"/>
      <c r="N58" s="57"/>
      <c r="O58" s="57"/>
      <c r="P58" s="57"/>
      <c r="Q58" s="54"/>
      <c r="Z58" s="39"/>
    </row>
    <row r="59" spans="1:26" x14ac:dyDescent="0.15">
      <c r="A59" s="39"/>
      <c r="B59" s="84"/>
      <c r="C59" s="84"/>
      <c r="D59" s="84"/>
      <c r="E59" s="84"/>
      <c r="F59" s="38"/>
      <c r="G59" s="38"/>
      <c r="H59" s="50"/>
      <c r="I59" s="56"/>
      <c r="J59" s="56"/>
      <c r="K59" s="50"/>
      <c r="L59" s="55"/>
      <c r="M59" s="54"/>
      <c r="N59" s="57"/>
      <c r="O59" s="57"/>
      <c r="P59" s="54"/>
      <c r="Q59" s="54"/>
      <c r="Z59" s="39"/>
    </row>
    <row r="60" spans="1:26" x14ac:dyDescent="0.15">
      <c r="A60" s="39"/>
      <c r="B60" s="38"/>
      <c r="C60" s="84"/>
      <c r="D60" s="84"/>
      <c r="E60" s="84"/>
      <c r="F60" s="38"/>
      <c r="G60" s="38"/>
      <c r="H60" s="50"/>
      <c r="I60" s="50"/>
      <c r="J60" s="52"/>
      <c r="K60" s="52"/>
      <c r="L60" s="55"/>
      <c r="M60" s="54"/>
      <c r="N60" s="54"/>
      <c r="O60" s="58"/>
      <c r="P60" s="58"/>
      <c r="Q60" s="54"/>
      <c r="Z60" s="39"/>
    </row>
    <row r="61" spans="1:26" x14ac:dyDescent="0.15">
      <c r="A61" s="39"/>
      <c r="B61" s="84"/>
      <c r="C61" s="84"/>
      <c r="D61" s="84"/>
      <c r="E61" s="84"/>
      <c r="F61" s="38"/>
      <c r="G61" s="38"/>
      <c r="H61" s="51"/>
      <c r="I61" s="51"/>
      <c r="J61" s="50"/>
      <c r="K61" s="50"/>
      <c r="L61" s="55"/>
      <c r="M61" s="57"/>
      <c r="N61" s="58"/>
      <c r="O61" s="54"/>
      <c r="P61" s="54"/>
      <c r="Q61" s="54"/>
      <c r="Z61" s="39"/>
    </row>
    <row r="62" spans="1:26" x14ac:dyDescent="0.15">
      <c r="A62" s="39"/>
      <c r="B62" s="84"/>
      <c r="C62" s="84"/>
      <c r="D62" s="84"/>
      <c r="E62" s="84"/>
      <c r="F62" s="38"/>
      <c r="G62" s="38"/>
      <c r="H62" s="52"/>
      <c r="I62" s="52"/>
      <c r="J62" s="38"/>
      <c r="K62" s="38"/>
      <c r="L62" s="55"/>
      <c r="M62" s="57"/>
      <c r="N62" s="58"/>
      <c r="O62" s="58"/>
      <c r="P62" s="58"/>
      <c r="Q62" s="54"/>
      <c r="Z62" s="39"/>
    </row>
    <row r="63" spans="1:26" x14ac:dyDescent="0.15">
      <c r="A63" s="39"/>
      <c r="B63" s="84"/>
      <c r="C63" s="84"/>
      <c r="D63" s="84"/>
      <c r="E63" s="84"/>
      <c r="F63" s="38"/>
      <c r="G63" s="38"/>
      <c r="H63" s="52"/>
      <c r="I63" s="52"/>
      <c r="J63" s="50"/>
      <c r="K63" s="50"/>
      <c r="L63" s="55"/>
      <c r="M63" s="54"/>
      <c r="N63" s="54"/>
      <c r="O63" s="54"/>
      <c r="P63" s="54"/>
      <c r="Q63" s="54"/>
      <c r="Z63" s="39"/>
    </row>
    <row r="64" spans="1:26" x14ac:dyDescent="0.15">
      <c r="A64" s="39"/>
      <c r="B64" s="84"/>
      <c r="C64" s="84"/>
      <c r="D64" s="84"/>
      <c r="E64" s="84"/>
      <c r="F64" s="38"/>
      <c r="G64" s="38"/>
      <c r="H64" s="50"/>
      <c r="I64" s="52"/>
      <c r="J64" s="38"/>
      <c r="K64" s="38"/>
      <c r="L64" s="55"/>
      <c r="M64" s="54"/>
      <c r="N64" s="54"/>
      <c r="O64" s="54"/>
      <c r="P64" s="54"/>
      <c r="Q64" s="54"/>
      <c r="Z64" s="39"/>
    </row>
    <row r="65" spans="1:26" x14ac:dyDescent="0.15">
      <c r="A65" s="39"/>
      <c r="B65" s="84"/>
      <c r="C65" s="84"/>
      <c r="D65" s="84"/>
      <c r="E65" s="84"/>
      <c r="F65" s="38"/>
      <c r="G65" s="38"/>
      <c r="H65" s="50"/>
      <c r="I65" s="50"/>
      <c r="J65" s="38"/>
      <c r="K65" s="38"/>
      <c r="L65" s="55"/>
      <c r="M65" s="54"/>
      <c r="N65" s="54"/>
      <c r="O65" s="54"/>
      <c r="P65" s="54"/>
      <c r="Q65" s="54"/>
      <c r="Z65" s="39"/>
    </row>
    <row r="66" spans="1:26" x14ac:dyDescent="0.15">
      <c r="A66" s="39"/>
      <c r="B66" s="84"/>
      <c r="C66" s="84"/>
      <c r="D66" s="84"/>
      <c r="E66" s="84"/>
      <c r="F66" s="38"/>
      <c r="G66" s="38"/>
      <c r="H66" s="50"/>
      <c r="I66" s="50"/>
      <c r="J66" s="38"/>
      <c r="K66" s="38"/>
      <c r="L66" s="55"/>
      <c r="M66" s="54"/>
      <c r="N66" s="54"/>
      <c r="O66" s="54"/>
      <c r="P66" s="54"/>
      <c r="Q66" s="54"/>
      <c r="Z66" s="39"/>
    </row>
    <row r="67" spans="1:26" x14ac:dyDescent="0.15">
      <c r="A67" s="39"/>
      <c r="B67" s="84"/>
      <c r="C67" s="84"/>
      <c r="D67" s="84"/>
      <c r="E67" s="84"/>
      <c r="F67" s="38"/>
      <c r="G67" s="38"/>
      <c r="H67" s="50"/>
      <c r="I67" s="52"/>
      <c r="J67" s="38"/>
      <c r="K67" s="50"/>
      <c r="L67" s="55"/>
      <c r="M67" s="54"/>
      <c r="N67" s="54"/>
      <c r="O67" s="54"/>
      <c r="P67" s="54"/>
      <c r="Q67" s="54"/>
      <c r="Z67" s="39"/>
    </row>
    <row r="68" spans="1:26" x14ac:dyDescent="0.15">
      <c r="A68" s="39"/>
      <c r="B68" s="84"/>
      <c r="C68" s="84"/>
      <c r="D68" s="84"/>
      <c r="E68" s="84"/>
      <c r="F68" s="38"/>
      <c r="G68" s="38"/>
      <c r="H68" s="50"/>
      <c r="I68" s="52"/>
      <c r="J68" s="38"/>
      <c r="K68" s="50"/>
      <c r="L68" s="55"/>
      <c r="M68" s="54"/>
      <c r="N68" s="54"/>
      <c r="O68" s="54"/>
      <c r="P68" s="54"/>
      <c r="Q68" s="54"/>
      <c r="Z68" s="39"/>
    </row>
    <row r="69" spans="1:26" x14ac:dyDescent="0.15">
      <c r="A69" s="39"/>
      <c r="B69" s="84"/>
      <c r="C69" s="84"/>
      <c r="D69" s="84"/>
      <c r="E69" s="84"/>
      <c r="F69" s="38"/>
      <c r="G69" s="38"/>
      <c r="H69" s="52"/>
      <c r="I69" s="52"/>
      <c r="J69" s="50"/>
      <c r="K69" s="50"/>
      <c r="L69" s="55"/>
      <c r="M69" s="54"/>
      <c r="N69" s="54"/>
      <c r="O69" s="54"/>
      <c r="P69" s="54"/>
      <c r="Q69" s="54"/>
      <c r="Z69" s="39"/>
    </row>
    <row r="70" spans="1:26" x14ac:dyDescent="0.15">
      <c r="A70" s="39"/>
      <c r="B70" s="84"/>
      <c r="C70" s="84"/>
      <c r="D70" s="84"/>
      <c r="E70" s="84"/>
      <c r="F70" s="38"/>
      <c r="G70" s="38"/>
      <c r="H70" s="50"/>
      <c r="I70" s="52"/>
      <c r="J70" s="38"/>
      <c r="K70" s="50"/>
      <c r="L70" s="55"/>
      <c r="M70" s="54"/>
      <c r="N70" s="54"/>
      <c r="O70" s="54"/>
      <c r="P70" s="54"/>
      <c r="Q70" s="54"/>
      <c r="Z70" s="39"/>
    </row>
    <row r="71" spans="1:26" x14ac:dyDescent="0.15">
      <c r="A71" s="39"/>
      <c r="B71" s="84"/>
      <c r="C71" s="84"/>
      <c r="D71" s="84"/>
      <c r="E71" s="84"/>
      <c r="F71" s="38"/>
      <c r="G71" s="38"/>
      <c r="H71" s="50"/>
      <c r="I71" s="52"/>
      <c r="J71" s="50"/>
      <c r="K71" s="50"/>
      <c r="L71" s="55"/>
      <c r="M71" s="54"/>
      <c r="N71" s="54"/>
      <c r="O71" s="54"/>
      <c r="P71" s="54"/>
      <c r="Q71" s="54"/>
      <c r="Z71" s="39"/>
    </row>
    <row r="72" spans="1:26" x14ac:dyDescent="0.15">
      <c r="A72" s="39"/>
      <c r="B72" s="84"/>
      <c r="C72" s="84"/>
      <c r="D72" s="84"/>
      <c r="E72" s="84"/>
      <c r="F72" s="38"/>
      <c r="G72" s="38"/>
      <c r="H72" s="52"/>
      <c r="I72" s="52"/>
      <c r="J72" s="50"/>
      <c r="K72" s="50"/>
      <c r="L72" s="55"/>
      <c r="M72" s="54"/>
      <c r="N72" s="54"/>
      <c r="O72" s="54"/>
      <c r="P72" s="54"/>
      <c r="Q72" s="54"/>
      <c r="Z72" s="39"/>
    </row>
    <row r="73" spans="1:26" x14ac:dyDescent="0.15">
      <c r="A73" s="39"/>
      <c r="B73" s="84"/>
      <c r="C73" s="84"/>
      <c r="D73" s="84"/>
      <c r="E73" s="85"/>
      <c r="F73" s="59"/>
      <c r="G73" s="59"/>
      <c r="H73" s="50"/>
      <c r="I73" s="52"/>
      <c r="J73" s="38"/>
      <c r="K73" s="50"/>
      <c r="L73" s="55"/>
      <c r="M73" s="54"/>
      <c r="N73" s="54"/>
      <c r="O73" s="54"/>
      <c r="P73" s="54"/>
      <c r="Q73" s="54"/>
      <c r="Z73" s="39"/>
    </row>
    <row r="74" spans="1:26" x14ac:dyDescent="0.15">
      <c r="A74" s="39"/>
      <c r="B74" s="84"/>
      <c r="C74" s="84"/>
      <c r="D74" s="84"/>
      <c r="E74" s="49"/>
      <c r="F74" s="38"/>
      <c r="G74" s="38"/>
      <c r="H74" s="50"/>
      <c r="I74" s="52"/>
      <c r="J74" s="50"/>
      <c r="K74" s="50"/>
      <c r="L74" s="55"/>
      <c r="M74" s="54"/>
      <c r="N74" s="54"/>
      <c r="O74" s="54"/>
      <c r="P74" s="54"/>
      <c r="Q74" s="54"/>
      <c r="Z74" s="39"/>
    </row>
    <row r="75" spans="1:26" x14ac:dyDescent="0.15">
      <c r="A75" s="39"/>
      <c r="B75" s="84"/>
      <c r="C75" s="84"/>
      <c r="D75" s="84"/>
      <c r="E75" s="84"/>
      <c r="F75" s="38"/>
      <c r="G75" s="38"/>
      <c r="H75" s="50"/>
      <c r="I75" s="52"/>
      <c r="J75" s="38"/>
      <c r="K75" s="38"/>
      <c r="L75" s="55"/>
      <c r="M75" s="54"/>
      <c r="N75" s="54"/>
      <c r="O75" s="54"/>
      <c r="P75" s="54"/>
      <c r="Q75" s="54"/>
      <c r="Z75" s="39"/>
    </row>
    <row r="76" spans="1:26" x14ac:dyDescent="0.15">
      <c r="A76" s="39"/>
      <c r="B76" s="84"/>
      <c r="C76" s="84"/>
      <c r="D76" s="84"/>
      <c r="E76" s="84"/>
      <c r="F76" s="38"/>
      <c r="G76" s="38"/>
      <c r="H76" s="50"/>
      <c r="I76" s="52"/>
      <c r="J76" s="50"/>
      <c r="K76" s="38"/>
      <c r="L76" s="55"/>
      <c r="M76" s="54"/>
      <c r="N76" s="54"/>
      <c r="O76" s="54"/>
      <c r="P76" s="54"/>
      <c r="Q76" s="54"/>
      <c r="Z76" s="39"/>
    </row>
    <row r="77" spans="1:26" x14ac:dyDescent="0.15">
      <c r="A77" s="39"/>
      <c r="B77" s="84"/>
      <c r="C77" s="84"/>
      <c r="D77" s="84"/>
      <c r="E77" s="84"/>
      <c r="F77" s="38"/>
      <c r="G77" s="38"/>
      <c r="H77" s="50"/>
      <c r="I77" s="52"/>
      <c r="J77" s="38"/>
      <c r="K77" s="50"/>
      <c r="L77" s="55"/>
      <c r="M77" s="54"/>
      <c r="N77" s="54"/>
      <c r="O77" s="54"/>
      <c r="P77" s="54"/>
      <c r="Q77" s="54"/>
      <c r="Z77" s="39"/>
    </row>
    <row r="78" spans="1:26" x14ac:dyDescent="0.15">
      <c r="A78" s="39"/>
      <c r="B78" s="84"/>
      <c r="C78" s="84"/>
      <c r="D78" s="84"/>
      <c r="E78" s="84"/>
      <c r="F78" s="38"/>
      <c r="G78" s="38"/>
      <c r="H78" s="52"/>
      <c r="I78" s="52"/>
      <c r="J78" s="38"/>
      <c r="K78" s="38"/>
      <c r="L78" s="53"/>
      <c r="M78" s="54"/>
      <c r="N78" s="54"/>
      <c r="O78" s="54"/>
      <c r="P78" s="54"/>
      <c r="Q78" s="54"/>
      <c r="Z78" s="39"/>
    </row>
    <row r="79" spans="1:26" x14ac:dyDescent="0.15">
      <c r="A79" s="39"/>
      <c r="B79" s="84"/>
      <c r="C79" s="84"/>
      <c r="D79" s="84"/>
      <c r="E79" s="84"/>
      <c r="F79" s="38"/>
      <c r="G79" s="38"/>
      <c r="H79" s="52"/>
      <c r="I79" s="52"/>
      <c r="J79" s="52"/>
      <c r="K79" s="52"/>
      <c r="L79" s="53"/>
      <c r="M79" s="54"/>
      <c r="N79" s="54"/>
      <c r="O79" s="54"/>
      <c r="P79" s="54"/>
      <c r="Q79" s="54"/>
      <c r="Z79" s="39"/>
    </row>
    <row r="80" spans="1:26" x14ac:dyDescent="0.15">
      <c r="A80" s="39"/>
      <c r="B80" s="84"/>
      <c r="C80" s="84"/>
      <c r="D80" s="84"/>
      <c r="E80" s="84"/>
      <c r="F80" s="60"/>
      <c r="G80" s="60"/>
      <c r="H80" s="52"/>
      <c r="I80" s="52"/>
      <c r="J80" s="52"/>
      <c r="K80" s="52"/>
      <c r="L80" s="53"/>
      <c r="M80" s="54"/>
      <c r="N80" s="54"/>
      <c r="O80" s="54"/>
      <c r="P80" s="54"/>
      <c r="Q80" s="54"/>
      <c r="Z80" s="39"/>
    </row>
    <row r="81" spans="1:26" x14ac:dyDescent="0.15">
      <c r="A81" s="39"/>
      <c r="B81" s="84"/>
      <c r="C81" s="84"/>
      <c r="D81" s="84"/>
      <c r="E81" s="84"/>
      <c r="F81" s="38"/>
      <c r="G81" s="38"/>
      <c r="H81" s="52"/>
      <c r="I81" s="52"/>
      <c r="J81" s="52"/>
      <c r="K81" s="52"/>
      <c r="L81" s="53"/>
      <c r="M81" s="54"/>
      <c r="N81" s="54"/>
      <c r="O81" s="54"/>
      <c r="P81" s="54"/>
      <c r="Q81" s="54"/>
      <c r="Z81" s="39"/>
    </row>
    <row r="82" spans="1:26" x14ac:dyDescent="0.15">
      <c r="A82" s="39"/>
      <c r="B82" s="84"/>
      <c r="C82" s="84"/>
      <c r="D82" s="84"/>
      <c r="E82" s="84"/>
      <c r="F82" s="38"/>
      <c r="G82" s="38"/>
      <c r="H82" s="89"/>
      <c r="I82" s="52"/>
      <c r="J82" s="52"/>
      <c r="K82" s="52"/>
      <c r="L82" s="53"/>
      <c r="M82" s="54"/>
      <c r="N82" s="54"/>
      <c r="O82" s="54"/>
      <c r="P82" s="54"/>
      <c r="Q82" s="54"/>
      <c r="Z82" s="39"/>
    </row>
    <row r="83" spans="1:26" x14ac:dyDescent="0.15">
      <c r="A83" s="39"/>
      <c r="B83" s="84"/>
      <c r="C83" s="84"/>
      <c r="D83" s="84"/>
      <c r="E83" s="84"/>
      <c r="F83" s="38"/>
      <c r="G83" s="38"/>
      <c r="H83" s="89"/>
      <c r="I83" s="52"/>
      <c r="J83" s="52"/>
      <c r="K83" s="52"/>
      <c r="L83" s="53"/>
      <c r="M83" s="54"/>
      <c r="N83" s="54"/>
      <c r="O83" s="54"/>
      <c r="P83" s="54"/>
      <c r="Q83" s="54"/>
      <c r="Z83" s="39"/>
    </row>
    <row r="84" spans="1:26" x14ac:dyDescent="0.15">
      <c r="A84" s="39"/>
      <c r="B84" s="84"/>
      <c r="C84" s="84"/>
      <c r="D84" s="84"/>
      <c r="E84" s="84"/>
      <c r="F84" s="38"/>
      <c r="G84" s="38"/>
      <c r="H84" s="52"/>
      <c r="I84" s="52"/>
      <c r="J84" s="52"/>
      <c r="K84" s="52"/>
      <c r="L84" s="53"/>
      <c r="M84" s="54"/>
      <c r="N84" s="54"/>
      <c r="O84" s="54"/>
      <c r="P84" s="54"/>
      <c r="Q84" s="54"/>
      <c r="Z84" s="39"/>
    </row>
    <row r="85" spans="1:26" x14ac:dyDescent="0.15">
      <c r="A85" s="39"/>
      <c r="B85" s="84"/>
      <c r="C85" s="84"/>
      <c r="D85" s="84"/>
      <c r="E85" s="84"/>
      <c r="F85" s="38"/>
      <c r="G85" s="38"/>
      <c r="H85" s="52"/>
      <c r="I85" s="52"/>
      <c r="J85" s="52"/>
      <c r="K85" s="52"/>
      <c r="L85" s="53"/>
      <c r="M85" s="54"/>
      <c r="N85" s="54"/>
      <c r="O85" s="54"/>
      <c r="P85" s="54"/>
      <c r="Q85" s="54"/>
      <c r="Z85" s="39"/>
    </row>
    <row r="86" spans="1:26" x14ac:dyDescent="0.15">
      <c r="A86" s="39"/>
      <c r="B86" s="84"/>
      <c r="C86" s="84"/>
      <c r="D86" s="84"/>
      <c r="E86" s="84"/>
      <c r="F86" s="38"/>
      <c r="G86" s="38"/>
      <c r="H86" s="52"/>
      <c r="I86" s="52"/>
      <c r="J86" s="52"/>
      <c r="K86" s="52"/>
      <c r="L86" s="53"/>
      <c r="M86" s="54"/>
      <c r="N86" s="54"/>
      <c r="O86" s="54"/>
      <c r="P86" s="54"/>
      <c r="Q86" s="54"/>
      <c r="Z86" s="39"/>
    </row>
    <row r="87" spans="1:26" x14ac:dyDescent="0.15">
      <c r="A87" s="39"/>
      <c r="B87" s="84"/>
      <c r="C87" s="86"/>
      <c r="D87" s="86"/>
      <c r="E87" s="84"/>
      <c r="F87" s="38"/>
      <c r="G87" s="38"/>
      <c r="H87" s="52"/>
      <c r="I87" s="52"/>
      <c r="J87" s="52"/>
      <c r="K87" s="52"/>
      <c r="L87" s="53"/>
      <c r="M87" s="54"/>
      <c r="N87" s="54"/>
      <c r="O87" s="54"/>
      <c r="P87" s="54"/>
      <c r="Q87" s="54"/>
      <c r="Z87" s="39"/>
    </row>
    <row r="88" spans="1:26" x14ac:dyDescent="0.15">
      <c r="A88" s="39"/>
      <c r="B88" s="84"/>
      <c r="C88" s="86"/>
      <c r="D88" s="86"/>
      <c r="E88" s="84"/>
      <c r="F88" s="38"/>
      <c r="G88" s="38"/>
      <c r="H88" s="52"/>
      <c r="I88" s="52"/>
      <c r="J88" s="52"/>
      <c r="K88" s="52"/>
      <c r="L88" s="53"/>
      <c r="M88" s="54"/>
      <c r="N88" s="54"/>
      <c r="O88" s="54"/>
      <c r="P88" s="54"/>
      <c r="Q88" s="54"/>
      <c r="Z88" s="39"/>
    </row>
    <row r="89" spans="1:26" x14ac:dyDescent="0.15">
      <c r="A89" s="39"/>
      <c r="B89" s="84"/>
      <c r="C89" s="86"/>
      <c r="D89" s="86"/>
      <c r="E89" s="84"/>
      <c r="F89" s="38"/>
      <c r="G89" s="38"/>
      <c r="H89" s="62"/>
      <c r="I89" s="62"/>
      <c r="J89" s="62"/>
      <c r="K89" s="62"/>
      <c r="L89" s="53"/>
      <c r="M89" s="54"/>
      <c r="N89" s="54"/>
      <c r="O89" s="54"/>
      <c r="P89" s="54"/>
      <c r="Q89" s="54"/>
      <c r="Z89" s="39"/>
    </row>
    <row r="90" spans="1:26" x14ac:dyDescent="0.15">
      <c r="A90" s="39"/>
      <c r="B90" s="84"/>
      <c r="C90" s="84"/>
      <c r="D90" s="84"/>
      <c r="E90" s="84"/>
      <c r="F90" s="38"/>
      <c r="G90" s="38"/>
      <c r="H90" s="89"/>
      <c r="I90" s="52"/>
      <c r="J90" s="52"/>
      <c r="K90" s="52"/>
      <c r="L90" s="53"/>
      <c r="M90" s="54"/>
      <c r="N90" s="54"/>
      <c r="O90" s="54"/>
      <c r="P90" s="54"/>
      <c r="Q90" s="54"/>
      <c r="Z90" s="39"/>
    </row>
    <row r="91" spans="1:26" x14ac:dyDescent="0.15">
      <c r="A91" s="39"/>
      <c r="B91" s="84"/>
      <c r="C91" s="86"/>
      <c r="D91" s="86"/>
      <c r="E91" s="84"/>
      <c r="F91" s="38"/>
      <c r="G91" s="38"/>
      <c r="H91" s="90"/>
      <c r="I91" s="63"/>
      <c r="J91" s="63"/>
      <c r="K91" s="63"/>
      <c r="L91" s="53"/>
      <c r="M91" s="54"/>
      <c r="N91" s="54"/>
      <c r="O91" s="54"/>
      <c r="P91" s="54"/>
      <c r="Q91" s="54"/>
      <c r="Z91" s="39"/>
    </row>
    <row r="92" spans="1:26" x14ac:dyDescent="0.15">
      <c r="A92" s="39"/>
      <c r="B92" s="84"/>
      <c r="C92" s="86"/>
      <c r="D92" s="86"/>
      <c r="E92" s="84"/>
      <c r="F92" s="38"/>
      <c r="G92" s="38"/>
      <c r="H92" s="62"/>
      <c r="I92" s="62"/>
      <c r="J92" s="62"/>
      <c r="K92" s="62"/>
      <c r="L92" s="53"/>
      <c r="M92" s="54"/>
      <c r="N92" s="54"/>
      <c r="O92" s="54"/>
      <c r="P92" s="54"/>
      <c r="Q92" s="54"/>
      <c r="Z92" s="39"/>
    </row>
    <row r="93" spans="1:26" x14ac:dyDescent="0.15">
      <c r="A93" s="39"/>
      <c r="B93" s="84"/>
      <c r="C93" s="84"/>
      <c r="D93" s="84"/>
      <c r="E93" s="84"/>
      <c r="F93" s="38"/>
      <c r="G93" s="38"/>
      <c r="H93" s="89"/>
      <c r="I93" s="52"/>
      <c r="J93" s="52"/>
      <c r="K93" s="52"/>
      <c r="L93" s="53"/>
      <c r="M93" s="54"/>
      <c r="N93" s="54"/>
      <c r="O93" s="54"/>
      <c r="P93" s="54"/>
      <c r="Q93" s="54"/>
      <c r="Z93" s="39"/>
    </row>
    <row r="94" spans="1:26" x14ac:dyDescent="0.15">
      <c r="A94" s="39"/>
      <c r="B94" s="84"/>
      <c r="C94" s="84"/>
      <c r="D94" s="84"/>
      <c r="E94" s="84"/>
      <c r="F94" s="38"/>
      <c r="G94" s="38"/>
      <c r="H94" s="89"/>
      <c r="I94" s="52"/>
      <c r="J94" s="52"/>
      <c r="K94" s="52"/>
      <c r="L94" s="53"/>
      <c r="M94" s="54"/>
      <c r="N94" s="54"/>
      <c r="O94" s="54"/>
      <c r="P94" s="54"/>
      <c r="Q94" s="54"/>
      <c r="Z94" s="39"/>
    </row>
    <row r="95" spans="1:26" x14ac:dyDescent="0.15">
      <c r="A95" s="39"/>
      <c r="B95" s="84"/>
      <c r="C95" s="86"/>
      <c r="D95" s="86"/>
      <c r="E95" s="84"/>
      <c r="F95" s="38"/>
      <c r="G95" s="38"/>
      <c r="H95" s="52"/>
      <c r="I95" s="52"/>
      <c r="J95" s="52"/>
      <c r="K95" s="52"/>
      <c r="L95" s="53"/>
      <c r="M95" s="54"/>
      <c r="N95" s="54"/>
      <c r="O95" s="54"/>
      <c r="P95" s="54"/>
      <c r="Q95" s="54"/>
      <c r="Z95" s="39"/>
    </row>
    <row r="96" spans="1:26" x14ac:dyDescent="0.15">
      <c r="A96" s="39"/>
      <c r="B96" s="84"/>
      <c r="C96" s="84"/>
      <c r="D96" s="84"/>
      <c r="E96" s="84"/>
      <c r="F96" s="38"/>
      <c r="G96" s="38"/>
      <c r="H96" s="52"/>
      <c r="I96" s="52"/>
      <c r="J96" s="52"/>
      <c r="K96" s="52"/>
      <c r="L96" s="53"/>
      <c r="M96" s="54"/>
      <c r="N96" s="54"/>
      <c r="O96" s="54"/>
      <c r="P96" s="54"/>
      <c r="Q96" s="54"/>
      <c r="Z96" s="39"/>
    </row>
    <row r="97" spans="1:26" x14ac:dyDescent="0.15">
      <c r="A97" s="39"/>
      <c r="B97" s="84"/>
      <c r="C97" s="84"/>
      <c r="D97" s="84"/>
      <c r="E97" s="84"/>
      <c r="F97" s="38"/>
      <c r="G97" s="38"/>
      <c r="H97" s="89"/>
      <c r="I97" s="52"/>
      <c r="J97" s="52"/>
      <c r="K97" s="52"/>
      <c r="L97" s="53"/>
      <c r="M97" s="54"/>
      <c r="N97" s="54"/>
      <c r="O97" s="54"/>
      <c r="P97" s="54"/>
      <c r="Q97" s="54"/>
      <c r="Z97" s="39"/>
    </row>
    <row r="98" spans="1:26" x14ac:dyDescent="0.15">
      <c r="A98" s="39"/>
      <c r="B98" s="84"/>
      <c r="C98" s="86"/>
      <c r="D98" s="86"/>
      <c r="E98" s="49"/>
      <c r="F98" s="38"/>
      <c r="G98" s="38"/>
      <c r="H98" s="89"/>
      <c r="I98" s="52"/>
      <c r="J98" s="52"/>
      <c r="K98" s="52"/>
      <c r="L98" s="53"/>
      <c r="M98" s="54"/>
      <c r="N98" s="54"/>
      <c r="O98" s="54"/>
      <c r="P98" s="54"/>
      <c r="Q98" s="54"/>
      <c r="Z98" s="39"/>
    </row>
    <row r="99" spans="1:26" ht="32.5" customHeight="1" x14ac:dyDescent="0.15">
      <c r="A99" s="39"/>
      <c r="B99" s="84"/>
      <c r="C99" s="86"/>
      <c r="D99" s="86"/>
      <c r="E99" s="84"/>
      <c r="F99" s="38"/>
      <c r="G99" s="38"/>
      <c r="H99" s="52"/>
      <c r="I99" s="52"/>
      <c r="J99" s="52"/>
      <c r="K99" s="52"/>
      <c r="L99" s="53"/>
      <c r="M99" s="54"/>
      <c r="N99" s="54"/>
      <c r="O99" s="54"/>
      <c r="P99" s="54"/>
      <c r="Q99" s="54"/>
      <c r="Z99" s="39"/>
    </row>
    <row r="100" spans="1:26" x14ac:dyDescent="0.15">
      <c r="A100" s="39"/>
      <c r="B100" s="84"/>
      <c r="C100" s="84"/>
      <c r="D100" s="84"/>
      <c r="E100" s="84"/>
      <c r="F100" s="38"/>
      <c r="G100" s="38"/>
      <c r="H100" s="52"/>
      <c r="I100" s="52"/>
      <c r="J100" s="52"/>
      <c r="K100" s="52"/>
      <c r="L100" s="53"/>
      <c r="M100" s="54"/>
      <c r="N100" s="54"/>
      <c r="O100" s="54"/>
      <c r="P100" s="54"/>
      <c r="Q100" s="54"/>
      <c r="Z100" s="39"/>
    </row>
    <row r="101" spans="1:26" x14ac:dyDescent="0.15">
      <c r="A101" s="39"/>
      <c r="B101" s="84"/>
      <c r="C101" s="84"/>
      <c r="D101" s="84"/>
      <c r="E101" s="84"/>
      <c r="F101" s="38"/>
      <c r="G101" s="38"/>
      <c r="H101" s="52"/>
      <c r="I101" s="52"/>
      <c r="J101" s="52"/>
      <c r="K101" s="52"/>
      <c r="L101" s="53"/>
      <c r="M101" s="54"/>
      <c r="N101" s="54"/>
      <c r="O101" s="54"/>
      <c r="P101" s="54"/>
      <c r="Q101" s="54"/>
      <c r="Z101" s="39"/>
    </row>
    <row r="102" spans="1:26" x14ac:dyDescent="0.15">
      <c r="A102" s="39"/>
      <c r="B102" s="84"/>
      <c r="C102" s="84"/>
      <c r="D102" s="84"/>
      <c r="E102" s="84"/>
      <c r="F102" s="38"/>
      <c r="G102" s="38"/>
      <c r="H102" s="52"/>
      <c r="I102" s="52"/>
      <c r="J102" s="52"/>
      <c r="K102" s="52"/>
      <c r="L102" s="53"/>
      <c r="M102" s="54"/>
      <c r="N102" s="54"/>
      <c r="O102" s="54"/>
      <c r="P102" s="54"/>
      <c r="Q102" s="54"/>
      <c r="Z102" s="39"/>
    </row>
    <row r="103" spans="1:26" ht="42" customHeight="1" x14ac:dyDescent="0.15">
      <c r="A103" s="39"/>
      <c r="B103" s="84"/>
      <c r="C103" s="86"/>
      <c r="D103" s="86"/>
      <c r="E103" s="84"/>
      <c r="F103" s="38"/>
      <c r="G103" s="38"/>
      <c r="H103" s="52"/>
      <c r="I103" s="52"/>
      <c r="J103" s="52"/>
      <c r="K103" s="52"/>
      <c r="L103" s="53"/>
      <c r="M103" s="54"/>
      <c r="N103" s="54"/>
      <c r="O103" s="54"/>
      <c r="P103" s="54"/>
      <c r="Q103" s="54"/>
      <c r="Z103" s="39"/>
    </row>
    <row r="104" spans="1:26" x14ac:dyDescent="0.15">
      <c r="A104" s="39"/>
      <c r="B104" s="84"/>
      <c r="C104" s="86"/>
      <c r="D104" s="86"/>
      <c r="E104" s="84"/>
      <c r="F104" s="38"/>
      <c r="G104" s="38"/>
      <c r="H104" s="89"/>
      <c r="I104" s="52"/>
      <c r="J104" s="52"/>
      <c r="K104" s="52"/>
      <c r="L104" s="53"/>
      <c r="M104" s="54"/>
      <c r="N104" s="54"/>
      <c r="O104" s="54"/>
      <c r="P104" s="54"/>
      <c r="Q104" s="54"/>
      <c r="Z104" s="39"/>
    </row>
    <row r="105" spans="1:26" x14ac:dyDescent="0.15">
      <c r="A105" s="39"/>
      <c r="B105" s="84"/>
      <c r="C105" s="86"/>
      <c r="D105" s="86"/>
      <c r="E105" s="49"/>
      <c r="F105" s="38"/>
      <c r="G105" s="38"/>
      <c r="H105" s="89"/>
      <c r="I105" s="52"/>
      <c r="J105" s="52"/>
      <c r="K105" s="52"/>
      <c r="L105" s="53"/>
      <c r="M105" s="54"/>
      <c r="N105" s="54"/>
      <c r="O105" s="54"/>
      <c r="P105" s="54"/>
      <c r="Q105" s="54"/>
      <c r="Z105" s="39"/>
    </row>
    <row r="106" spans="1:26" x14ac:dyDescent="0.15">
      <c r="A106" s="39"/>
      <c r="B106" s="84"/>
      <c r="C106" s="86"/>
      <c r="D106" s="61"/>
      <c r="E106" s="49"/>
      <c r="F106" s="38"/>
      <c r="G106" s="38"/>
      <c r="H106" s="52"/>
      <c r="I106" s="52"/>
      <c r="J106" s="52"/>
      <c r="K106" s="52"/>
      <c r="L106" s="53"/>
      <c r="M106" s="54"/>
      <c r="N106" s="54"/>
      <c r="O106" s="54"/>
      <c r="P106" s="54"/>
      <c r="Q106" s="54"/>
      <c r="Z106" s="39"/>
    </row>
    <row r="107" spans="1:26" x14ac:dyDescent="0.15">
      <c r="A107" s="39"/>
      <c r="B107" s="84"/>
      <c r="C107" s="84"/>
      <c r="D107" s="84"/>
      <c r="E107" s="49"/>
      <c r="F107" s="38"/>
      <c r="G107" s="38"/>
      <c r="H107" s="52"/>
      <c r="I107" s="52"/>
      <c r="J107" s="52"/>
      <c r="K107" s="52"/>
      <c r="L107" s="53"/>
      <c r="M107" s="54"/>
      <c r="N107" s="54"/>
      <c r="O107" s="54"/>
      <c r="P107" s="54"/>
      <c r="Q107" s="54"/>
      <c r="Z107" s="39"/>
    </row>
    <row r="108" spans="1:26" x14ac:dyDescent="0.15">
      <c r="A108" s="39"/>
      <c r="B108" s="84"/>
      <c r="C108" s="84"/>
      <c r="D108" s="84"/>
      <c r="E108" s="49"/>
      <c r="F108" s="38"/>
      <c r="G108" s="38"/>
      <c r="H108" s="52"/>
      <c r="I108" s="63"/>
      <c r="J108" s="63"/>
      <c r="K108" s="63"/>
      <c r="L108" s="53"/>
      <c r="M108" s="54"/>
      <c r="N108" s="54"/>
      <c r="O108" s="54"/>
      <c r="P108" s="54"/>
      <c r="Q108" s="54"/>
      <c r="Z108" s="39"/>
    </row>
    <row r="109" spans="1:26" x14ac:dyDescent="0.15">
      <c r="A109" s="39"/>
      <c r="B109" s="84"/>
      <c r="C109" s="84"/>
      <c r="D109" s="84"/>
      <c r="E109" s="49"/>
      <c r="F109" s="38"/>
      <c r="G109" s="38"/>
      <c r="H109" s="52"/>
      <c r="I109" s="52"/>
      <c r="J109" s="52"/>
      <c r="K109" s="52"/>
      <c r="L109" s="53"/>
      <c r="M109" s="54"/>
      <c r="N109" s="54"/>
      <c r="O109" s="54"/>
      <c r="P109" s="54"/>
      <c r="Q109" s="54"/>
      <c r="Z109" s="39"/>
    </row>
    <row r="110" spans="1:26" x14ac:dyDescent="0.15">
      <c r="A110" s="39"/>
      <c r="B110" s="84"/>
      <c r="C110" s="84"/>
      <c r="D110" s="84"/>
      <c r="E110" s="84"/>
      <c r="F110" s="38"/>
      <c r="G110" s="38"/>
      <c r="H110" s="38"/>
      <c r="I110" s="38"/>
      <c r="J110" s="38"/>
      <c r="K110" s="38"/>
      <c r="L110" s="55"/>
      <c r="M110" s="54"/>
      <c r="N110" s="54"/>
      <c r="O110" s="54"/>
      <c r="P110" s="54"/>
      <c r="Q110" s="54"/>
      <c r="Z110" s="39"/>
    </row>
    <row r="111" spans="1:26" ht="51" customHeight="1" x14ac:dyDescent="0.15">
      <c r="A111" s="39"/>
      <c r="B111" s="84"/>
      <c r="C111" s="84"/>
      <c r="D111" s="84"/>
      <c r="E111" s="84"/>
      <c r="F111" s="38"/>
      <c r="G111" s="38"/>
      <c r="H111" s="38"/>
      <c r="I111" s="38"/>
      <c r="J111" s="38"/>
      <c r="K111" s="38"/>
      <c r="L111" s="55"/>
      <c r="M111" s="54"/>
      <c r="N111" s="54"/>
      <c r="O111" s="54"/>
      <c r="P111" s="54"/>
      <c r="Q111" s="54"/>
      <c r="Z111" s="39"/>
    </row>
    <row r="112" spans="1:26" x14ac:dyDescent="0.15">
      <c r="A112" s="39"/>
      <c r="B112" s="84"/>
      <c r="C112" s="84"/>
      <c r="D112" s="84"/>
      <c r="E112" s="49"/>
      <c r="F112" s="38"/>
      <c r="G112" s="38"/>
      <c r="H112" s="38"/>
      <c r="I112" s="38"/>
      <c r="J112" s="38"/>
      <c r="K112" s="38"/>
      <c r="L112" s="55"/>
      <c r="M112" s="54"/>
      <c r="N112" s="54"/>
      <c r="O112" s="54"/>
      <c r="P112" s="54"/>
      <c r="Q112" s="54"/>
      <c r="Z112" s="39"/>
    </row>
    <row r="113" spans="1:26" x14ac:dyDescent="0.15">
      <c r="A113" s="39"/>
      <c r="B113" s="84"/>
      <c r="C113" s="84"/>
      <c r="D113" s="84"/>
      <c r="E113" s="49"/>
      <c r="F113" s="38"/>
      <c r="G113" s="38"/>
      <c r="H113" s="38"/>
      <c r="I113" s="38"/>
      <c r="J113" s="38"/>
      <c r="K113" s="38"/>
      <c r="L113" s="55"/>
      <c r="M113" s="54"/>
      <c r="N113" s="54"/>
      <c r="O113" s="54"/>
      <c r="P113" s="54"/>
      <c r="Q113" s="54"/>
      <c r="Z113" s="39"/>
    </row>
    <row r="114" spans="1:26" ht="63" customHeight="1" x14ac:dyDescent="0.15">
      <c r="A114" s="39"/>
      <c r="B114" s="84"/>
      <c r="C114" s="84"/>
      <c r="D114" s="84"/>
      <c r="E114" s="49"/>
      <c r="F114" s="38"/>
      <c r="G114" s="38"/>
      <c r="H114" s="38"/>
      <c r="I114" s="38"/>
      <c r="J114" s="38"/>
      <c r="K114" s="38"/>
      <c r="L114" s="55"/>
      <c r="M114" s="54"/>
      <c r="N114" s="54"/>
      <c r="O114" s="54"/>
      <c r="P114" s="54"/>
      <c r="Q114" s="54"/>
      <c r="Z114" s="39"/>
    </row>
    <row r="115" spans="1:26" x14ac:dyDescent="0.15">
      <c r="A115" s="39"/>
      <c r="B115" s="84"/>
      <c r="C115" s="84"/>
      <c r="D115" s="84"/>
      <c r="E115" s="84"/>
      <c r="F115" s="38"/>
      <c r="G115" s="38"/>
      <c r="H115" s="38"/>
      <c r="I115" s="38"/>
      <c r="J115" s="38"/>
      <c r="K115" s="38"/>
      <c r="L115" s="55"/>
      <c r="M115" s="54"/>
      <c r="N115" s="54"/>
      <c r="O115" s="54"/>
      <c r="P115" s="54"/>
      <c r="Q115" s="54"/>
      <c r="Z115" s="39"/>
    </row>
    <row r="116" spans="1:26" x14ac:dyDescent="0.15">
      <c r="A116" s="39"/>
      <c r="B116" s="84"/>
      <c r="C116" s="84"/>
      <c r="D116" s="84"/>
      <c r="E116" s="84"/>
      <c r="F116" s="38"/>
      <c r="G116" s="38"/>
      <c r="H116" s="59"/>
      <c r="I116" s="59"/>
      <c r="J116" s="59"/>
      <c r="K116" s="59"/>
      <c r="L116" s="55"/>
      <c r="M116" s="54"/>
      <c r="N116" s="54"/>
      <c r="O116" s="54"/>
      <c r="P116" s="54"/>
      <c r="Q116" s="54"/>
      <c r="Z116" s="39"/>
    </row>
    <row r="117" spans="1:26" x14ac:dyDescent="0.15">
      <c r="A117" s="39"/>
      <c r="B117" s="84"/>
      <c r="C117" s="84"/>
      <c r="D117" s="84"/>
      <c r="E117" s="84"/>
      <c r="F117" s="38"/>
      <c r="G117" s="38"/>
      <c r="H117" s="59"/>
      <c r="I117" s="59"/>
      <c r="J117" s="59"/>
      <c r="K117" s="59"/>
      <c r="L117" s="55"/>
      <c r="M117" s="54"/>
      <c r="N117" s="54"/>
      <c r="O117" s="54"/>
      <c r="P117" s="54"/>
      <c r="Q117" s="54"/>
      <c r="Z117" s="39"/>
    </row>
    <row r="118" spans="1:26" ht="31.25" customHeight="1" x14ac:dyDescent="0.15">
      <c r="A118" s="39"/>
      <c r="B118" s="84"/>
      <c r="C118" s="84"/>
      <c r="D118" s="84"/>
      <c r="E118" s="84"/>
      <c r="F118" s="38"/>
      <c r="G118" s="38"/>
      <c r="H118" s="38"/>
      <c r="I118" s="38"/>
      <c r="J118" s="38"/>
      <c r="K118" s="38"/>
      <c r="L118" s="55"/>
      <c r="M118" s="54"/>
      <c r="N118" s="54"/>
      <c r="O118" s="54"/>
      <c r="P118" s="54"/>
      <c r="Q118" s="54"/>
      <c r="Z118" s="39"/>
    </row>
    <row r="119" spans="1:26" x14ac:dyDescent="0.15">
      <c r="A119" s="39"/>
      <c r="B119" s="84"/>
      <c r="C119" s="84"/>
      <c r="D119" s="84"/>
      <c r="E119" s="84"/>
      <c r="F119" s="38"/>
      <c r="G119" s="38"/>
      <c r="H119" s="65"/>
      <c r="I119" s="65"/>
      <c r="J119" s="65"/>
      <c r="K119" s="65"/>
      <c r="L119" s="55"/>
      <c r="M119" s="54"/>
      <c r="N119" s="54"/>
      <c r="O119" s="54"/>
      <c r="P119" s="54"/>
      <c r="Q119" s="54"/>
      <c r="Z119" s="39"/>
    </row>
    <row r="120" spans="1:26" ht="103.75" customHeight="1" x14ac:dyDescent="0.15">
      <c r="A120" s="39"/>
      <c r="B120" s="84"/>
      <c r="C120" s="84"/>
      <c r="D120" s="84"/>
      <c r="E120" s="84"/>
      <c r="F120" s="38"/>
      <c r="G120" s="38"/>
      <c r="H120" s="38"/>
      <c r="I120" s="38"/>
      <c r="J120" s="38"/>
      <c r="K120" s="38"/>
      <c r="L120" s="55"/>
      <c r="M120" s="54"/>
      <c r="N120" s="54"/>
      <c r="O120" s="54"/>
      <c r="P120" s="54"/>
      <c r="Q120" s="54"/>
      <c r="Z120" s="39"/>
    </row>
    <row r="121" spans="1:26" x14ac:dyDescent="0.15">
      <c r="A121" s="39"/>
      <c r="B121" s="84"/>
      <c r="C121" s="84"/>
      <c r="D121" s="84"/>
      <c r="E121" s="84"/>
      <c r="F121" s="38"/>
      <c r="G121" s="38"/>
      <c r="H121" s="64"/>
      <c r="I121" s="64"/>
      <c r="J121" s="64"/>
      <c r="K121" s="64"/>
      <c r="L121" s="55"/>
      <c r="M121" s="54"/>
      <c r="N121" s="54"/>
      <c r="O121" s="54"/>
      <c r="P121" s="54"/>
      <c r="Q121" s="54"/>
      <c r="Z121" s="39"/>
    </row>
    <row r="122" spans="1:26" x14ac:dyDescent="0.15">
      <c r="A122" s="39"/>
      <c r="B122" s="84"/>
      <c r="C122" s="84"/>
      <c r="D122" s="84"/>
      <c r="E122" s="49"/>
      <c r="F122" s="38"/>
      <c r="G122" s="38"/>
      <c r="H122" s="38"/>
      <c r="I122" s="65"/>
      <c r="J122" s="65"/>
      <c r="K122" s="38"/>
      <c r="L122" s="55"/>
      <c r="M122" s="54"/>
      <c r="N122" s="54"/>
      <c r="O122" s="54"/>
      <c r="P122" s="54"/>
      <c r="Q122" s="54"/>
      <c r="Z122" s="39"/>
    </row>
    <row r="123" spans="1:26" x14ac:dyDescent="0.15">
      <c r="A123" s="39"/>
      <c r="B123" s="84"/>
      <c r="C123" s="84"/>
      <c r="D123" s="84"/>
      <c r="E123" s="84"/>
      <c r="F123" s="38"/>
      <c r="G123" s="38"/>
      <c r="H123" s="71"/>
      <c r="I123" s="71"/>
      <c r="J123" s="71"/>
      <c r="K123" s="71"/>
      <c r="L123" s="55"/>
      <c r="M123" s="54"/>
      <c r="N123" s="54"/>
      <c r="O123" s="54"/>
      <c r="P123" s="54"/>
      <c r="Q123" s="54"/>
      <c r="Z123" s="39"/>
    </row>
    <row r="124" spans="1:26" x14ac:dyDescent="0.15">
      <c r="A124" s="39"/>
      <c r="B124" s="84"/>
      <c r="C124" s="84"/>
      <c r="D124" s="84"/>
      <c r="E124" s="84"/>
      <c r="F124" s="38"/>
      <c r="G124" s="38"/>
      <c r="H124" s="38"/>
      <c r="I124" s="38"/>
      <c r="J124" s="38"/>
      <c r="K124" s="38"/>
      <c r="L124" s="55"/>
      <c r="M124" s="54"/>
      <c r="N124" s="54"/>
      <c r="O124" s="54"/>
      <c r="P124" s="54"/>
      <c r="Q124" s="54"/>
      <c r="Z124" s="39"/>
    </row>
    <row r="125" spans="1:26" ht="45.5" customHeight="1" x14ac:dyDescent="0.15">
      <c r="A125" s="39"/>
      <c r="B125" s="84"/>
      <c r="C125" s="84"/>
      <c r="D125" s="84"/>
      <c r="E125" s="84"/>
      <c r="F125" s="38"/>
      <c r="G125" s="38"/>
      <c r="H125" s="38"/>
      <c r="I125" s="38"/>
      <c r="J125" s="38"/>
      <c r="K125" s="38"/>
      <c r="L125" s="55"/>
      <c r="M125" s="54"/>
      <c r="N125" s="54"/>
      <c r="O125" s="54"/>
      <c r="P125" s="54"/>
      <c r="Q125" s="54"/>
      <c r="Z125" s="39"/>
    </row>
    <row r="126" spans="1:26" x14ac:dyDescent="0.15">
      <c r="A126" s="39"/>
      <c r="B126" s="84"/>
      <c r="C126" s="84"/>
      <c r="D126" s="84"/>
      <c r="E126" s="84"/>
      <c r="F126" s="38"/>
      <c r="G126" s="38"/>
      <c r="H126" s="84"/>
      <c r="I126" s="38"/>
      <c r="J126" s="38"/>
      <c r="K126" s="38"/>
      <c r="L126" s="55"/>
      <c r="M126" s="54"/>
      <c r="N126" s="54"/>
      <c r="O126" s="54"/>
      <c r="P126" s="54"/>
      <c r="Q126" s="54"/>
      <c r="Z126" s="39"/>
    </row>
    <row r="127" spans="1:26" x14ac:dyDescent="0.15">
      <c r="A127" s="39"/>
      <c r="B127" s="84"/>
      <c r="C127" s="84"/>
      <c r="D127" s="84"/>
      <c r="E127" s="84"/>
      <c r="F127" s="38"/>
      <c r="G127" s="38"/>
      <c r="H127" s="84"/>
      <c r="I127" s="38"/>
      <c r="J127" s="38"/>
      <c r="K127" s="38"/>
      <c r="L127" s="55"/>
      <c r="M127" s="54"/>
      <c r="N127" s="54"/>
      <c r="O127" s="54"/>
      <c r="P127" s="54"/>
      <c r="Q127" s="54"/>
      <c r="Z127" s="39"/>
    </row>
    <row r="128" spans="1:26" x14ac:dyDescent="0.15">
      <c r="A128" s="39"/>
      <c r="B128" s="84"/>
      <c r="C128" s="84"/>
      <c r="D128" s="84"/>
      <c r="E128" s="84"/>
      <c r="F128" s="38"/>
      <c r="G128" s="38"/>
      <c r="H128" s="66"/>
      <c r="I128" s="66"/>
      <c r="J128" s="66"/>
      <c r="K128" s="66"/>
      <c r="L128" s="55"/>
      <c r="M128" s="54"/>
      <c r="N128" s="54"/>
      <c r="O128" s="54"/>
      <c r="P128" s="54"/>
      <c r="Q128" s="54"/>
      <c r="Z128" s="39"/>
    </row>
    <row r="129" spans="1:26" x14ac:dyDescent="0.15">
      <c r="A129" s="39"/>
      <c r="B129" s="84"/>
      <c r="C129" s="84"/>
      <c r="D129" s="84"/>
      <c r="E129" s="84"/>
      <c r="F129" s="38"/>
      <c r="G129" s="38"/>
      <c r="H129" s="38"/>
      <c r="I129" s="38"/>
      <c r="J129" s="38"/>
      <c r="K129" s="38"/>
      <c r="L129" s="55"/>
      <c r="M129" s="54"/>
      <c r="N129" s="54"/>
      <c r="O129" s="54"/>
      <c r="P129" s="54"/>
      <c r="Q129" s="54"/>
      <c r="Z129" s="39"/>
    </row>
    <row r="130" spans="1:26" x14ac:dyDescent="0.15">
      <c r="A130" s="39"/>
      <c r="B130" s="84"/>
      <c r="C130" s="84"/>
      <c r="D130" s="84"/>
      <c r="E130" s="84"/>
      <c r="F130" s="38"/>
      <c r="G130" s="38"/>
      <c r="H130" s="38"/>
      <c r="I130" s="38"/>
      <c r="J130" s="38"/>
      <c r="K130" s="38"/>
      <c r="L130" s="55"/>
      <c r="M130" s="54"/>
      <c r="N130" s="54"/>
      <c r="O130" s="54"/>
      <c r="P130" s="54"/>
      <c r="Q130" s="54"/>
      <c r="Z130" s="39"/>
    </row>
    <row r="131" spans="1:26" x14ac:dyDescent="0.15">
      <c r="A131" s="39"/>
      <c r="B131" s="84"/>
      <c r="C131" s="84"/>
      <c r="D131" s="84"/>
      <c r="E131" s="84"/>
      <c r="F131" s="38"/>
      <c r="G131" s="38"/>
      <c r="H131" s="38"/>
      <c r="I131" s="38"/>
      <c r="J131" s="38"/>
      <c r="K131" s="38"/>
      <c r="L131" s="55"/>
      <c r="M131" s="54"/>
      <c r="N131" s="54"/>
      <c r="O131" s="54"/>
      <c r="P131" s="54"/>
      <c r="Q131" s="54"/>
      <c r="Z131" s="39"/>
    </row>
    <row r="132" spans="1:26" x14ac:dyDescent="0.15">
      <c r="A132" s="39"/>
      <c r="B132" s="84"/>
      <c r="C132" s="84"/>
      <c r="D132" s="84"/>
      <c r="E132" s="84"/>
      <c r="F132" s="38"/>
      <c r="G132" s="38"/>
      <c r="H132" s="65"/>
      <c r="I132" s="65"/>
      <c r="J132" s="65"/>
      <c r="K132" s="65"/>
      <c r="L132" s="55"/>
      <c r="M132" s="54"/>
      <c r="N132" s="54"/>
      <c r="O132" s="54"/>
      <c r="P132" s="54"/>
      <c r="Q132" s="54"/>
      <c r="Z132" s="39"/>
    </row>
    <row r="133" spans="1:26" x14ac:dyDescent="0.15">
      <c r="A133" s="39"/>
      <c r="B133" s="84"/>
      <c r="C133" s="84"/>
      <c r="D133" s="84"/>
      <c r="E133" s="84"/>
      <c r="F133" s="38"/>
      <c r="G133" s="38"/>
      <c r="H133" s="67"/>
      <c r="I133" s="67"/>
      <c r="J133" s="67"/>
      <c r="K133" s="67"/>
      <c r="L133" s="55"/>
      <c r="M133" s="54"/>
      <c r="N133" s="54"/>
      <c r="O133" s="54"/>
      <c r="P133" s="54"/>
      <c r="Q133" s="54"/>
      <c r="Z133" s="39"/>
    </row>
    <row r="134" spans="1:26" x14ac:dyDescent="0.15">
      <c r="A134" s="39"/>
      <c r="B134" s="84"/>
      <c r="C134" s="84"/>
      <c r="D134" s="84"/>
      <c r="E134" s="84"/>
      <c r="F134" s="38"/>
      <c r="G134" s="38"/>
      <c r="H134" s="67"/>
      <c r="I134" s="67"/>
      <c r="J134" s="67"/>
      <c r="K134" s="67"/>
      <c r="L134" s="55"/>
      <c r="M134" s="54"/>
      <c r="N134" s="54"/>
      <c r="O134" s="54"/>
      <c r="P134" s="54"/>
      <c r="Q134" s="54"/>
      <c r="Z134" s="39"/>
    </row>
    <row r="135" spans="1:26" x14ac:dyDescent="0.15">
      <c r="A135" s="39"/>
      <c r="B135" s="84"/>
      <c r="C135" s="84"/>
      <c r="D135" s="84"/>
      <c r="E135" s="84"/>
      <c r="F135" s="38"/>
      <c r="G135" s="38"/>
      <c r="H135" s="65"/>
      <c r="I135" s="65"/>
      <c r="J135" s="65"/>
      <c r="K135" s="65"/>
      <c r="L135" s="55"/>
      <c r="M135" s="54"/>
      <c r="N135" s="54"/>
      <c r="O135" s="54"/>
      <c r="P135" s="54"/>
      <c r="Q135" s="54"/>
      <c r="Z135" s="39"/>
    </row>
    <row r="136" spans="1:26" ht="72" customHeight="1" x14ac:dyDescent="0.15">
      <c r="A136" s="39"/>
      <c r="B136" s="84"/>
      <c r="C136" s="84"/>
      <c r="D136" s="84"/>
      <c r="E136" s="84"/>
      <c r="F136" s="38"/>
      <c r="G136" s="38"/>
      <c r="H136" s="38"/>
      <c r="I136" s="38"/>
      <c r="J136" s="38"/>
      <c r="K136" s="38"/>
      <c r="L136" s="55"/>
      <c r="M136" s="54"/>
      <c r="N136" s="54"/>
      <c r="O136" s="54"/>
      <c r="P136" s="54"/>
      <c r="Q136" s="54"/>
      <c r="Z136" s="39"/>
    </row>
    <row r="137" spans="1:26" x14ac:dyDescent="0.15">
      <c r="A137" s="39"/>
      <c r="B137" s="84"/>
      <c r="C137" s="84"/>
      <c r="D137" s="84"/>
      <c r="E137" s="84"/>
      <c r="F137" s="38"/>
      <c r="G137" s="38"/>
      <c r="H137" s="67"/>
      <c r="I137" s="67"/>
      <c r="J137" s="67"/>
      <c r="K137" s="67"/>
      <c r="L137" s="55"/>
      <c r="M137" s="54"/>
      <c r="N137" s="54"/>
      <c r="O137" s="54"/>
      <c r="P137" s="54"/>
      <c r="Q137" s="54"/>
      <c r="Z137" s="39"/>
    </row>
    <row r="138" spans="1:26" x14ac:dyDescent="0.15">
      <c r="A138" s="39"/>
      <c r="B138" s="84"/>
      <c r="C138" s="87"/>
      <c r="D138" s="87"/>
      <c r="E138" s="84"/>
      <c r="F138" s="38"/>
      <c r="G138" s="38"/>
      <c r="H138" s="340"/>
      <c r="I138" s="340"/>
      <c r="J138" s="340"/>
      <c r="K138" s="67"/>
      <c r="L138" s="55"/>
      <c r="M138" s="54"/>
      <c r="N138" s="54"/>
      <c r="O138" s="54"/>
      <c r="P138" s="54"/>
      <c r="Q138" s="54"/>
      <c r="Z138" s="39"/>
    </row>
    <row r="139" spans="1:26" x14ac:dyDescent="0.15">
      <c r="A139" s="39"/>
      <c r="B139" s="84"/>
      <c r="C139" s="84"/>
      <c r="D139" s="84"/>
      <c r="E139" s="84"/>
      <c r="F139" s="38"/>
      <c r="G139" s="38"/>
      <c r="H139" s="67"/>
      <c r="I139" s="67"/>
      <c r="J139" s="67"/>
      <c r="K139" s="67"/>
      <c r="L139" s="55"/>
      <c r="M139" s="54"/>
      <c r="N139" s="54"/>
      <c r="O139" s="54"/>
      <c r="P139" s="54"/>
      <c r="Q139" s="54"/>
      <c r="Z139" s="39"/>
    </row>
    <row r="140" spans="1:26" x14ac:dyDescent="0.15">
      <c r="A140" s="39"/>
      <c r="B140" s="84"/>
      <c r="C140" s="84"/>
      <c r="D140" s="84"/>
      <c r="E140" s="84"/>
      <c r="F140" s="38"/>
      <c r="G140" s="38"/>
      <c r="H140" s="68"/>
      <c r="I140" s="69"/>
      <c r="J140" s="68"/>
      <c r="K140" s="68"/>
      <c r="L140" s="55"/>
      <c r="M140" s="54"/>
      <c r="N140" s="54"/>
      <c r="O140" s="54"/>
      <c r="P140" s="54"/>
      <c r="Q140" s="54"/>
      <c r="Z140" s="39"/>
    </row>
    <row r="141" spans="1:26" x14ac:dyDescent="0.15">
      <c r="A141" s="39"/>
      <c r="B141" s="84"/>
      <c r="C141" s="84"/>
      <c r="D141" s="84"/>
      <c r="E141" s="49"/>
      <c r="F141" s="38"/>
      <c r="G141" s="38"/>
      <c r="H141" s="70"/>
      <c r="I141" s="70"/>
      <c r="J141" s="70"/>
      <c r="K141" s="70"/>
      <c r="L141" s="55"/>
      <c r="M141" s="54"/>
      <c r="N141" s="54"/>
      <c r="O141" s="54"/>
      <c r="P141" s="54"/>
      <c r="Q141" s="54"/>
      <c r="Z141" s="39"/>
    </row>
    <row r="142" spans="1:26" x14ac:dyDescent="0.15">
      <c r="A142" s="39"/>
      <c r="B142" s="84"/>
      <c r="C142" s="84"/>
      <c r="D142" s="84"/>
      <c r="E142" s="84"/>
      <c r="F142" s="38"/>
      <c r="G142" s="38"/>
      <c r="H142" s="340"/>
      <c r="I142" s="340"/>
      <c r="J142" s="340"/>
      <c r="K142" s="67"/>
      <c r="L142" s="55"/>
      <c r="M142" s="54"/>
      <c r="N142" s="54"/>
      <c r="O142" s="54"/>
      <c r="P142" s="54"/>
      <c r="Q142" s="54"/>
      <c r="Z142" s="39"/>
    </row>
    <row r="143" spans="1:26" x14ac:dyDescent="0.15">
      <c r="A143" s="39"/>
      <c r="B143" s="84"/>
      <c r="C143" s="84"/>
      <c r="D143" s="84"/>
      <c r="E143" s="84"/>
      <c r="F143" s="38"/>
      <c r="G143" s="38"/>
      <c r="H143" s="70"/>
      <c r="I143" s="70"/>
      <c r="J143" s="70"/>
      <c r="K143" s="70"/>
      <c r="L143" s="55"/>
      <c r="M143" s="54"/>
      <c r="N143" s="54"/>
      <c r="O143" s="54"/>
      <c r="P143" s="54"/>
      <c r="Q143" s="54"/>
      <c r="Z143" s="39"/>
    </row>
    <row r="144" spans="1:26" ht="41.5" customHeight="1" x14ac:dyDescent="0.15">
      <c r="A144" s="39"/>
      <c r="B144" s="84"/>
      <c r="C144" s="87"/>
      <c r="D144" s="87"/>
      <c r="E144" s="84"/>
      <c r="F144" s="38"/>
      <c r="G144" s="38"/>
      <c r="H144" s="341"/>
      <c r="I144" s="341"/>
      <c r="J144" s="341"/>
      <c r="K144" s="341"/>
      <c r="L144" s="55"/>
      <c r="M144" s="54"/>
      <c r="N144" s="54"/>
      <c r="O144" s="54"/>
      <c r="P144" s="54"/>
      <c r="Q144" s="54"/>
      <c r="Z144" s="39"/>
    </row>
    <row r="145" spans="1:26" x14ac:dyDescent="0.15">
      <c r="A145" s="39"/>
      <c r="B145" s="84"/>
      <c r="C145" s="84"/>
      <c r="D145" s="84"/>
      <c r="E145" s="84"/>
      <c r="F145" s="38"/>
      <c r="G145" s="38"/>
      <c r="H145" s="59"/>
      <c r="I145" s="59"/>
      <c r="J145" s="59"/>
      <c r="K145" s="59"/>
      <c r="L145" s="55"/>
      <c r="M145" s="54"/>
      <c r="N145" s="54"/>
      <c r="O145" s="54"/>
      <c r="P145" s="54"/>
      <c r="Q145" s="54"/>
      <c r="Z145" s="39"/>
    </row>
    <row r="146" spans="1:26" x14ac:dyDescent="0.15">
      <c r="A146" s="39"/>
      <c r="B146" s="84"/>
      <c r="C146" s="84"/>
      <c r="D146" s="49"/>
      <c r="E146" s="49"/>
      <c r="F146" s="38"/>
      <c r="G146" s="38"/>
      <c r="H146" s="38"/>
      <c r="I146" s="38"/>
      <c r="J146" s="38"/>
      <c r="K146" s="38"/>
      <c r="L146" s="55"/>
      <c r="M146" s="54"/>
      <c r="N146" s="54"/>
      <c r="O146" s="54"/>
      <c r="P146" s="54"/>
      <c r="Q146" s="54"/>
      <c r="Z146" s="39"/>
    </row>
    <row r="147" spans="1:26" x14ac:dyDescent="0.15">
      <c r="A147" s="39"/>
      <c r="B147" s="84"/>
      <c r="C147" s="84"/>
      <c r="D147" s="84"/>
      <c r="E147" s="84"/>
      <c r="F147" s="38"/>
      <c r="G147" s="38"/>
      <c r="H147" s="38"/>
      <c r="I147" s="38"/>
      <c r="J147" s="38"/>
      <c r="K147" s="38"/>
      <c r="L147" s="55"/>
      <c r="M147" s="54"/>
      <c r="N147" s="54"/>
      <c r="O147" s="54"/>
      <c r="P147" s="54"/>
      <c r="Q147" s="54"/>
      <c r="Z147" s="39"/>
    </row>
    <row r="148" spans="1:26" x14ac:dyDescent="0.15">
      <c r="A148" s="39"/>
      <c r="B148" s="84"/>
      <c r="C148" s="84"/>
      <c r="D148" s="84"/>
      <c r="E148" s="84"/>
      <c r="F148" s="38"/>
      <c r="G148" s="38"/>
      <c r="H148" s="66"/>
      <c r="I148" s="66"/>
      <c r="J148" s="66"/>
      <c r="K148" s="66"/>
      <c r="L148" s="55"/>
      <c r="M148" s="54"/>
      <c r="N148" s="54"/>
      <c r="O148" s="54"/>
      <c r="P148" s="54"/>
      <c r="Q148" s="54"/>
      <c r="Z148" s="39"/>
    </row>
    <row r="149" spans="1:26" x14ac:dyDescent="0.15">
      <c r="A149" s="39"/>
      <c r="B149" s="84"/>
      <c r="C149" s="84"/>
      <c r="D149" s="84"/>
      <c r="E149" s="84"/>
      <c r="F149" s="71"/>
      <c r="G149" s="71"/>
      <c r="H149" s="38"/>
      <c r="I149" s="38"/>
      <c r="J149" s="38"/>
      <c r="K149" s="38"/>
      <c r="L149" s="55"/>
      <c r="M149" s="54"/>
      <c r="N149" s="54"/>
      <c r="O149" s="54"/>
      <c r="P149" s="54"/>
      <c r="Q149" s="54"/>
      <c r="Z149" s="39"/>
    </row>
    <row r="150" spans="1:26" x14ac:dyDescent="0.15">
      <c r="A150" s="39"/>
      <c r="B150" s="84"/>
      <c r="C150" s="84"/>
      <c r="D150" s="84"/>
      <c r="E150" s="84"/>
      <c r="F150" s="38"/>
      <c r="G150" s="38"/>
      <c r="H150" s="38"/>
      <c r="I150" s="38"/>
      <c r="J150" s="38"/>
      <c r="K150" s="38"/>
      <c r="L150" s="55"/>
      <c r="M150" s="54"/>
      <c r="N150" s="54"/>
      <c r="O150" s="54"/>
      <c r="P150" s="54"/>
      <c r="Q150" s="54"/>
      <c r="Z150" s="39"/>
    </row>
    <row r="151" spans="1:26" x14ac:dyDescent="0.15">
      <c r="A151" s="39"/>
      <c r="B151" s="84"/>
      <c r="C151" s="84"/>
      <c r="D151" s="84"/>
      <c r="E151" s="84"/>
      <c r="F151" s="38"/>
      <c r="G151" s="38"/>
      <c r="H151" s="38"/>
      <c r="I151" s="65"/>
      <c r="J151" s="65"/>
      <c r="K151" s="65"/>
      <c r="L151" s="53"/>
      <c r="M151" s="54"/>
      <c r="N151" s="54"/>
      <c r="O151" s="54"/>
      <c r="P151" s="54"/>
      <c r="Q151" s="54"/>
      <c r="Z151" s="39"/>
    </row>
    <row r="152" spans="1:26" x14ac:dyDescent="0.15">
      <c r="A152" s="39"/>
      <c r="B152" s="84"/>
      <c r="C152" s="84"/>
      <c r="D152" s="84"/>
      <c r="E152" s="84"/>
      <c r="F152" s="38"/>
      <c r="G152" s="38"/>
      <c r="H152" s="38"/>
      <c r="I152" s="65"/>
      <c r="J152" s="65"/>
      <c r="K152" s="65"/>
      <c r="L152" s="53"/>
      <c r="M152" s="54"/>
      <c r="N152" s="54"/>
      <c r="O152" s="54"/>
      <c r="P152" s="54"/>
      <c r="Q152" s="54"/>
      <c r="Z152" s="39"/>
    </row>
    <row r="153" spans="1:26" x14ac:dyDescent="0.15">
      <c r="A153" s="39"/>
      <c r="B153" s="84"/>
      <c r="C153" s="84"/>
      <c r="D153" s="84"/>
      <c r="E153" s="84"/>
      <c r="F153" s="38"/>
      <c r="G153" s="38"/>
      <c r="H153" s="71"/>
      <c r="I153" s="71"/>
      <c r="J153" s="71"/>
      <c r="K153" s="71"/>
      <c r="L153" s="53"/>
      <c r="M153" s="54"/>
      <c r="N153" s="54"/>
      <c r="O153" s="54"/>
      <c r="P153" s="54"/>
      <c r="Q153" s="54"/>
      <c r="Z153" s="39"/>
    </row>
    <row r="154" spans="1:26" x14ac:dyDescent="0.15">
      <c r="A154" s="39"/>
      <c r="B154" s="84"/>
      <c r="C154" s="84"/>
      <c r="D154" s="84"/>
      <c r="E154" s="84"/>
      <c r="F154" s="38"/>
      <c r="G154" s="38"/>
      <c r="H154" s="38"/>
      <c r="I154" s="38"/>
      <c r="J154" s="38"/>
      <c r="K154" s="38"/>
      <c r="L154" s="53"/>
      <c r="M154" s="54"/>
      <c r="N154" s="54"/>
      <c r="O154" s="54"/>
      <c r="P154" s="54"/>
      <c r="Q154" s="54"/>
      <c r="Z154" s="39"/>
    </row>
    <row r="155" spans="1:26" x14ac:dyDescent="0.15">
      <c r="A155" s="39"/>
      <c r="B155" s="84"/>
      <c r="C155" s="84"/>
      <c r="D155" s="84"/>
      <c r="E155" s="84"/>
      <c r="F155" s="38"/>
      <c r="G155" s="38"/>
      <c r="H155" s="38"/>
      <c r="I155" s="38"/>
      <c r="J155" s="52"/>
      <c r="K155" s="52"/>
      <c r="L155" s="53"/>
      <c r="M155" s="54"/>
      <c r="N155" s="54"/>
      <c r="O155" s="54"/>
      <c r="P155" s="54"/>
      <c r="Q155" s="54"/>
      <c r="Z155" s="39"/>
    </row>
    <row r="156" spans="1:26" x14ac:dyDescent="0.15">
      <c r="A156" s="39"/>
      <c r="B156" s="84"/>
      <c r="C156" s="84"/>
      <c r="D156" s="84"/>
      <c r="E156" s="84"/>
      <c r="F156" s="38"/>
      <c r="G156" s="38"/>
      <c r="H156" s="38"/>
      <c r="I156" s="38"/>
      <c r="J156" s="52"/>
      <c r="K156" s="52"/>
      <c r="L156" s="53"/>
      <c r="M156" s="54"/>
      <c r="N156" s="54"/>
      <c r="O156" s="54"/>
      <c r="P156" s="54"/>
      <c r="Q156" s="54"/>
      <c r="Z156" s="39"/>
    </row>
    <row r="157" spans="1:26" x14ac:dyDescent="0.15">
      <c r="A157" s="39"/>
      <c r="B157" s="84"/>
      <c r="C157" s="84"/>
      <c r="D157" s="84"/>
      <c r="E157" s="84"/>
      <c r="F157" s="38"/>
      <c r="G157" s="38"/>
      <c r="H157" s="38"/>
      <c r="I157" s="38"/>
      <c r="J157" s="52"/>
      <c r="K157" s="52"/>
      <c r="L157" s="53"/>
      <c r="M157" s="54"/>
      <c r="N157" s="54"/>
      <c r="O157" s="54"/>
      <c r="P157" s="54"/>
      <c r="Q157" s="54"/>
      <c r="Z157" s="39"/>
    </row>
    <row r="158" spans="1:26" x14ac:dyDescent="0.15">
      <c r="A158" s="39"/>
      <c r="B158" s="84"/>
      <c r="C158" s="84"/>
      <c r="D158" s="84"/>
      <c r="E158" s="49"/>
      <c r="F158" s="38"/>
      <c r="G158" s="38"/>
      <c r="H158" s="38"/>
      <c r="I158" s="38"/>
      <c r="J158" s="52"/>
      <c r="K158" s="52"/>
      <c r="L158" s="53"/>
      <c r="M158" s="54"/>
      <c r="N158" s="54"/>
      <c r="O158" s="54"/>
      <c r="P158" s="54"/>
      <c r="Q158" s="54"/>
      <c r="Z158" s="39"/>
    </row>
    <row r="159" spans="1:26" x14ac:dyDescent="0.15">
      <c r="A159" s="39"/>
      <c r="B159" s="84"/>
      <c r="C159" s="84"/>
      <c r="D159" s="84"/>
      <c r="E159" s="84"/>
      <c r="F159" s="38"/>
      <c r="G159" s="38"/>
      <c r="H159" s="38"/>
      <c r="I159" s="38"/>
      <c r="J159" s="52"/>
      <c r="K159" s="52"/>
      <c r="L159" s="53"/>
      <c r="M159" s="54"/>
      <c r="N159" s="54"/>
      <c r="O159" s="54"/>
      <c r="P159" s="54"/>
      <c r="Q159" s="54"/>
      <c r="Z159" s="39"/>
    </row>
    <row r="160" spans="1:26" x14ac:dyDescent="0.15">
      <c r="A160" s="39"/>
      <c r="B160" s="84"/>
      <c r="C160" s="84"/>
      <c r="D160" s="84"/>
      <c r="E160" s="84"/>
      <c r="F160" s="38"/>
      <c r="G160" s="38"/>
      <c r="H160" s="38"/>
      <c r="I160" s="38"/>
      <c r="J160" s="52"/>
      <c r="K160" s="52"/>
      <c r="L160" s="53"/>
      <c r="M160" s="54"/>
      <c r="N160" s="54"/>
      <c r="O160" s="54"/>
      <c r="P160" s="54"/>
      <c r="Q160" s="54"/>
      <c r="Z160" s="39"/>
    </row>
    <row r="161" spans="1:26" x14ac:dyDescent="0.15">
      <c r="A161" s="39"/>
      <c r="B161" s="84"/>
      <c r="C161" s="84"/>
      <c r="D161" s="84"/>
      <c r="E161" s="84"/>
      <c r="F161" s="38"/>
      <c r="G161" s="38"/>
      <c r="H161" s="38"/>
      <c r="I161" s="38"/>
      <c r="J161" s="38"/>
      <c r="K161" s="38"/>
      <c r="L161" s="53"/>
      <c r="M161" s="54"/>
      <c r="N161" s="54"/>
      <c r="O161" s="54"/>
      <c r="P161" s="54"/>
      <c r="Q161" s="54"/>
      <c r="Z161" s="39"/>
    </row>
    <row r="162" spans="1:26" x14ac:dyDescent="0.15">
      <c r="A162" s="39"/>
      <c r="B162" s="84"/>
      <c r="C162" s="84"/>
      <c r="D162" s="84"/>
      <c r="E162" s="84"/>
      <c r="F162" s="38"/>
      <c r="G162" s="38"/>
      <c r="H162" s="72"/>
      <c r="I162" s="72"/>
      <c r="J162" s="73"/>
      <c r="K162" s="52"/>
      <c r="L162" s="53"/>
      <c r="M162" s="54"/>
      <c r="N162" s="54"/>
      <c r="O162" s="54"/>
      <c r="P162" s="54"/>
      <c r="Q162" s="54"/>
      <c r="Z162" s="39"/>
    </row>
    <row r="163" spans="1:26" x14ac:dyDescent="0.15">
      <c r="A163" s="39"/>
      <c r="B163" s="84"/>
      <c r="C163" s="84"/>
      <c r="D163" s="84"/>
      <c r="E163" s="84"/>
      <c r="F163" s="38"/>
      <c r="G163" s="38"/>
      <c r="H163" s="72"/>
      <c r="I163" s="72"/>
      <c r="J163" s="73"/>
      <c r="K163" s="52"/>
      <c r="L163" s="53"/>
      <c r="M163" s="92"/>
      <c r="N163" s="92"/>
      <c r="O163" s="92"/>
      <c r="P163" s="92"/>
      <c r="Q163" s="54"/>
      <c r="Z163" s="39"/>
    </row>
    <row r="164" spans="1:26" x14ac:dyDescent="0.15">
      <c r="A164" s="39"/>
      <c r="B164" s="84"/>
      <c r="C164" s="84"/>
      <c r="D164" s="84"/>
      <c r="E164" s="84"/>
      <c r="F164" s="38"/>
      <c r="G164" s="38"/>
      <c r="H164" s="72"/>
      <c r="I164" s="74"/>
      <c r="J164" s="75"/>
      <c r="K164" s="76"/>
      <c r="L164" s="53"/>
      <c r="M164" s="92"/>
      <c r="N164" s="92"/>
      <c r="O164" s="92"/>
      <c r="P164" s="92"/>
      <c r="Q164" s="54"/>
      <c r="Z164" s="39"/>
    </row>
    <row r="165" spans="1:26" x14ac:dyDescent="0.15">
      <c r="A165" s="39"/>
      <c r="B165" s="84"/>
      <c r="C165" s="84"/>
      <c r="D165" s="84"/>
      <c r="E165" s="84"/>
      <c r="F165" s="38"/>
      <c r="G165" s="38"/>
      <c r="H165" s="72"/>
      <c r="I165" s="72"/>
      <c r="J165" s="73"/>
      <c r="K165" s="52"/>
      <c r="L165" s="53"/>
      <c r="M165" s="92"/>
      <c r="N165" s="92"/>
      <c r="O165" s="92"/>
      <c r="P165" s="92"/>
      <c r="Q165" s="54"/>
      <c r="Z165" s="39"/>
    </row>
    <row r="166" spans="1:26" x14ac:dyDescent="0.15">
      <c r="A166" s="39"/>
      <c r="B166" s="84"/>
      <c r="C166" s="84"/>
      <c r="D166" s="84"/>
      <c r="E166" s="84"/>
      <c r="F166" s="38"/>
      <c r="G166" s="38"/>
      <c r="H166" s="74"/>
      <c r="I166" s="74"/>
      <c r="J166" s="75"/>
      <c r="K166" s="76"/>
      <c r="L166" s="77"/>
      <c r="M166" s="54"/>
      <c r="N166" s="54"/>
      <c r="O166" s="54"/>
      <c r="P166" s="54"/>
      <c r="Q166" s="54"/>
      <c r="Z166" s="39"/>
    </row>
    <row r="167" spans="1:26" x14ac:dyDescent="0.15">
      <c r="A167" s="39"/>
      <c r="B167" s="84"/>
      <c r="C167" s="84"/>
      <c r="D167" s="84"/>
      <c r="E167" s="84"/>
      <c r="F167" s="38"/>
      <c r="G167" s="38"/>
      <c r="H167" s="74"/>
      <c r="I167" s="74"/>
      <c r="J167" s="75"/>
      <c r="K167" s="76"/>
      <c r="L167" s="77"/>
      <c r="M167" s="54"/>
      <c r="N167" s="54"/>
      <c r="O167" s="54"/>
      <c r="P167" s="54"/>
      <c r="Q167" s="54"/>
      <c r="Z167" s="39"/>
    </row>
    <row r="168" spans="1:26" x14ac:dyDescent="0.15">
      <c r="A168" s="39"/>
      <c r="B168" s="84"/>
      <c r="C168" s="84"/>
      <c r="D168" s="84"/>
      <c r="E168" s="84"/>
      <c r="F168" s="38"/>
      <c r="G168" s="38"/>
      <c r="H168" s="74"/>
      <c r="I168" s="74"/>
      <c r="J168" s="75"/>
      <c r="K168" s="76"/>
      <c r="L168" s="53"/>
      <c r="M168" s="92"/>
      <c r="N168" s="92"/>
      <c r="O168" s="92"/>
      <c r="P168" s="92"/>
      <c r="Q168" s="54"/>
      <c r="Z168" s="39"/>
    </row>
    <row r="169" spans="1:26" x14ac:dyDescent="0.15">
      <c r="A169" s="39"/>
      <c r="B169" s="84"/>
      <c r="C169" s="84"/>
      <c r="D169" s="84"/>
      <c r="E169" s="84"/>
      <c r="F169" s="38"/>
      <c r="G169" s="38"/>
      <c r="H169" s="38"/>
      <c r="I169" s="38"/>
      <c r="J169" s="52"/>
      <c r="K169" s="52"/>
      <c r="L169" s="53"/>
      <c r="M169" s="92"/>
      <c r="N169" s="92"/>
      <c r="O169" s="92"/>
      <c r="P169" s="92"/>
      <c r="Q169" s="54"/>
      <c r="Z169" s="39"/>
    </row>
    <row r="170" spans="1:26" x14ac:dyDescent="0.15">
      <c r="A170" s="39"/>
      <c r="B170" s="84"/>
      <c r="C170" s="84"/>
      <c r="D170" s="84"/>
      <c r="E170" s="84"/>
      <c r="F170" s="38"/>
      <c r="G170" s="38"/>
      <c r="H170" s="65"/>
      <c r="I170" s="65"/>
      <c r="J170" s="65"/>
      <c r="K170" s="65"/>
      <c r="L170" s="53"/>
      <c r="M170" s="92"/>
      <c r="N170" s="92"/>
      <c r="O170" s="92"/>
      <c r="P170" s="92"/>
      <c r="Q170" s="54"/>
      <c r="Z170" s="39"/>
    </row>
    <row r="171" spans="1:26" x14ac:dyDescent="0.15">
      <c r="A171" s="39"/>
      <c r="B171" s="84"/>
      <c r="C171" s="84"/>
      <c r="D171" s="84"/>
      <c r="E171" s="84"/>
      <c r="F171" s="38"/>
      <c r="G171" s="38"/>
      <c r="H171" s="78"/>
      <c r="I171" s="78"/>
      <c r="J171" s="78"/>
      <c r="K171" s="78"/>
      <c r="L171" s="77"/>
      <c r="M171" s="92"/>
      <c r="N171" s="92"/>
      <c r="O171" s="92"/>
      <c r="P171" s="92"/>
      <c r="Q171" s="54"/>
      <c r="Z171" s="39"/>
    </row>
    <row r="172" spans="1:26" x14ac:dyDescent="0.15">
      <c r="A172" s="39"/>
      <c r="B172" s="84"/>
      <c r="C172" s="84"/>
      <c r="D172" s="84"/>
      <c r="E172" s="84"/>
      <c r="F172" s="38"/>
      <c r="G172" s="38"/>
      <c r="H172" s="65"/>
      <c r="I172" s="65"/>
      <c r="J172" s="65"/>
      <c r="K172" s="65"/>
      <c r="L172" s="53"/>
      <c r="M172" s="92"/>
      <c r="N172" s="92"/>
      <c r="O172" s="92"/>
      <c r="P172" s="92"/>
      <c r="Q172" s="54"/>
      <c r="Z172" s="39"/>
    </row>
    <row r="173" spans="1:26" x14ac:dyDescent="0.15">
      <c r="A173" s="39"/>
      <c r="B173" s="84"/>
      <c r="C173" s="84"/>
      <c r="D173" s="84"/>
      <c r="E173" s="84"/>
      <c r="F173" s="38"/>
      <c r="G173" s="38"/>
      <c r="H173" s="65"/>
      <c r="I173" s="65"/>
      <c r="J173" s="65"/>
      <c r="K173" s="65"/>
      <c r="L173" s="53"/>
      <c r="M173" s="92"/>
      <c r="N173" s="92"/>
      <c r="O173" s="92"/>
      <c r="P173" s="92"/>
      <c r="Q173" s="54"/>
      <c r="Z173" s="39"/>
    </row>
    <row r="174" spans="1:26" x14ac:dyDescent="0.15">
      <c r="A174" s="39"/>
      <c r="B174" s="84"/>
      <c r="C174" s="84"/>
      <c r="D174" s="84"/>
      <c r="E174" s="84"/>
      <c r="F174" s="38"/>
      <c r="G174" s="38"/>
      <c r="H174" s="52"/>
      <c r="I174" s="38"/>
      <c r="J174" s="38"/>
      <c r="K174" s="38"/>
      <c r="L174" s="53"/>
      <c r="M174" s="92"/>
      <c r="N174" s="92"/>
      <c r="O174" s="92"/>
      <c r="P174" s="92"/>
      <c r="Q174" s="54"/>
      <c r="Z174" s="39"/>
    </row>
    <row r="175" spans="1:26" x14ac:dyDescent="0.15">
      <c r="A175" s="39"/>
      <c r="B175" s="84"/>
      <c r="C175" s="84"/>
      <c r="D175" s="84"/>
      <c r="E175" s="84"/>
      <c r="F175" s="38"/>
      <c r="G175" s="38"/>
      <c r="H175" s="79"/>
      <c r="I175" s="79"/>
      <c r="J175" s="79"/>
      <c r="K175" s="79"/>
      <c r="L175" s="53"/>
      <c r="M175" s="92"/>
      <c r="N175" s="92"/>
      <c r="O175" s="92"/>
      <c r="P175" s="92"/>
      <c r="Q175" s="54"/>
      <c r="Z175" s="39"/>
    </row>
    <row r="176" spans="1:26" x14ac:dyDescent="0.15">
      <c r="A176" s="39"/>
      <c r="B176" s="84"/>
      <c r="C176" s="84"/>
      <c r="D176" s="84"/>
      <c r="E176" s="84"/>
      <c r="F176" s="38"/>
      <c r="G176" s="38"/>
      <c r="H176" s="52"/>
      <c r="I176" s="38"/>
      <c r="J176" s="38"/>
      <c r="K176" s="38"/>
      <c r="L176" s="53"/>
      <c r="M176" s="54"/>
      <c r="N176" s="54"/>
      <c r="O176" s="54"/>
      <c r="P176" s="54"/>
      <c r="Q176" s="54"/>
      <c r="Z176" s="39"/>
    </row>
    <row r="177" spans="1:26" x14ac:dyDescent="0.15">
      <c r="A177" s="39"/>
      <c r="B177" s="84"/>
      <c r="C177" s="84"/>
      <c r="D177" s="84"/>
      <c r="E177" s="84"/>
      <c r="F177" s="38"/>
      <c r="G177" s="38"/>
      <c r="H177" s="71"/>
      <c r="I177" s="71"/>
      <c r="J177" s="76"/>
      <c r="K177" s="76"/>
      <c r="L177" s="53"/>
      <c r="M177" s="92"/>
      <c r="N177" s="92"/>
      <c r="O177" s="92"/>
      <c r="P177" s="92"/>
      <c r="Q177" s="54"/>
      <c r="Z177" s="39"/>
    </row>
    <row r="178" spans="1:26" x14ac:dyDescent="0.15">
      <c r="A178" s="39"/>
      <c r="B178" s="84"/>
      <c r="C178" s="84"/>
      <c r="D178" s="84"/>
      <c r="E178" s="84"/>
      <c r="F178" s="38"/>
      <c r="G178" s="38"/>
      <c r="H178" s="71"/>
      <c r="I178" s="71"/>
      <c r="J178" s="76"/>
      <c r="K178" s="76"/>
      <c r="L178" s="53"/>
      <c r="M178" s="92"/>
      <c r="N178" s="92"/>
      <c r="O178" s="92"/>
      <c r="P178" s="92"/>
      <c r="Q178" s="54"/>
      <c r="Z178" s="39"/>
    </row>
    <row r="179" spans="1:26" x14ac:dyDescent="0.15">
      <c r="A179" s="39"/>
      <c r="B179" s="84"/>
      <c r="C179" s="84"/>
      <c r="D179" s="84"/>
      <c r="E179" s="84"/>
      <c r="F179" s="38"/>
      <c r="G179" s="38"/>
      <c r="H179" s="38"/>
      <c r="I179" s="38"/>
      <c r="J179" s="52"/>
      <c r="K179" s="52"/>
      <c r="L179" s="53"/>
      <c r="M179" s="92"/>
      <c r="N179" s="92"/>
      <c r="O179" s="92"/>
      <c r="P179" s="92"/>
      <c r="Q179" s="54"/>
      <c r="Z179" s="39"/>
    </row>
    <row r="180" spans="1:26" x14ac:dyDescent="0.15">
      <c r="A180" s="39"/>
      <c r="B180" s="84"/>
      <c r="C180" s="84"/>
      <c r="D180" s="84"/>
      <c r="E180" s="84"/>
      <c r="F180" s="38"/>
      <c r="G180" s="38"/>
      <c r="H180" s="38"/>
      <c r="I180" s="38"/>
      <c r="J180" s="52"/>
      <c r="K180" s="52"/>
      <c r="L180" s="53"/>
      <c r="M180" s="92"/>
      <c r="N180" s="92"/>
      <c r="O180" s="92"/>
      <c r="P180" s="92"/>
      <c r="Q180" s="54"/>
      <c r="Z180" s="39"/>
    </row>
    <row r="181" spans="1:26" x14ac:dyDescent="0.15">
      <c r="A181" s="39"/>
      <c r="B181" s="84"/>
      <c r="C181" s="84"/>
      <c r="D181" s="84"/>
      <c r="E181" s="84"/>
      <c r="F181" s="38"/>
      <c r="G181" s="38"/>
      <c r="H181" s="38"/>
      <c r="I181" s="38"/>
      <c r="J181" s="52"/>
      <c r="K181" s="52"/>
      <c r="L181" s="53"/>
      <c r="M181" s="54"/>
      <c r="N181" s="54"/>
      <c r="O181" s="54"/>
      <c r="P181" s="54"/>
      <c r="Q181" s="54"/>
      <c r="Z181" s="39"/>
    </row>
    <row r="182" spans="1:26" x14ac:dyDescent="0.15">
      <c r="A182" s="39"/>
      <c r="B182" s="84"/>
      <c r="C182" s="84"/>
      <c r="D182" s="84"/>
      <c r="E182" s="84"/>
      <c r="F182" s="38"/>
      <c r="G182" s="38"/>
      <c r="H182" s="71"/>
      <c r="I182" s="71"/>
      <c r="J182" s="76"/>
      <c r="K182" s="76"/>
      <c r="L182" s="53"/>
      <c r="M182" s="54"/>
      <c r="N182" s="54"/>
      <c r="O182" s="54"/>
      <c r="P182" s="54"/>
      <c r="Q182" s="54"/>
      <c r="Z182" s="39"/>
    </row>
    <row r="183" spans="1:26" x14ac:dyDescent="0.15">
      <c r="A183" s="39"/>
      <c r="B183" s="84"/>
      <c r="C183" s="84"/>
      <c r="D183" s="84"/>
      <c r="E183" s="84"/>
      <c r="F183" s="38"/>
      <c r="G183" s="38"/>
      <c r="H183" s="71"/>
      <c r="I183" s="71"/>
      <c r="J183" s="76"/>
      <c r="K183" s="76"/>
      <c r="L183" s="53"/>
      <c r="M183" s="54"/>
      <c r="N183" s="54"/>
      <c r="O183" s="54"/>
      <c r="P183" s="54"/>
      <c r="Q183" s="54"/>
      <c r="Z183" s="39"/>
    </row>
    <row r="184" spans="1:26" x14ac:dyDescent="0.15">
      <c r="A184" s="39"/>
      <c r="B184" s="84"/>
      <c r="C184" s="84"/>
      <c r="D184" s="84"/>
      <c r="E184" s="49"/>
      <c r="F184" s="38"/>
      <c r="G184" s="38"/>
      <c r="H184" s="38"/>
      <c r="I184" s="38"/>
      <c r="J184" s="52"/>
      <c r="K184" s="52"/>
      <c r="L184" s="53"/>
      <c r="M184" s="92"/>
      <c r="N184" s="92"/>
      <c r="O184" s="92"/>
      <c r="P184" s="92"/>
      <c r="Q184" s="54"/>
      <c r="Z184" s="39"/>
    </row>
    <row r="185" spans="1:26" x14ac:dyDescent="0.15">
      <c r="A185" s="39"/>
      <c r="B185" s="84"/>
      <c r="C185" s="84"/>
      <c r="D185" s="84"/>
      <c r="E185" s="49"/>
      <c r="F185" s="38"/>
      <c r="G185" s="38"/>
      <c r="H185" s="38"/>
      <c r="I185" s="38"/>
      <c r="J185" s="52"/>
      <c r="K185" s="52"/>
      <c r="L185" s="53"/>
      <c r="M185" s="92"/>
      <c r="N185" s="92"/>
      <c r="O185" s="92"/>
      <c r="P185" s="92"/>
      <c r="Q185" s="54"/>
      <c r="Z185" s="39"/>
    </row>
    <row r="186" spans="1:26" ht="50" customHeight="1" x14ac:dyDescent="0.15">
      <c r="A186" s="39"/>
      <c r="B186" s="84"/>
      <c r="C186" s="84"/>
      <c r="D186" s="84"/>
      <c r="E186" s="84"/>
      <c r="F186" s="38"/>
      <c r="G186" s="38"/>
      <c r="H186" s="38"/>
      <c r="I186" s="38"/>
      <c r="J186" s="52"/>
      <c r="K186" s="52"/>
      <c r="L186" s="53"/>
      <c r="M186" s="92"/>
      <c r="N186" s="92"/>
      <c r="O186" s="92"/>
      <c r="P186" s="92"/>
      <c r="Q186" s="54"/>
      <c r="Z186" s="39"/>
    </row>
    <row r="187" spans="1:26" x14ac:dyDescent="0.15">
      <c r="A187" s="39"/>
      <c r="B187" s="84"/>
      <c r="C187" s="84"/>
      <c r="D187" s="84"/>
      <c r="E187" s="84"/>
      <c r="F187" s="38"/>
      <c r="G187" s="38"/>
      <c r="H187" s="72"/>
      <c r="I187" s="72"/>
      <c r="J187" s="73"/>
      <c r="K187" s="52"/>
      <c r="L187" s="53"/>
      <c r="M187" s="92"/>
      <c r="N187" s="92"/>
      <c r="O187" s="92"/>
      <c r="P187" s="92"/>
      <c r="Q187" s="54"/>
      <c r="Z187" s="39"/>
    </row>
    <row r="188" spans="1:26" x14ac:dyDescent="0.15">
      <c r="A188" s="39"/>
      <c r="B188" s="84"/>
      <c r="C188" s="84"/>
      <c r="D188" s="84"/>
      <c r="E188" s="84"/>
      <c r="F188" s="38"/>
      <c r="G188" s="38"/>
      <c r="H188" s="72"/>
      <c r="I188" s="72"/>
      <c r="J188" s="73"/>
      <c r="K188" s="52"/>
      <c r="L188" s="53"/>
      <c r="M188" s="54"/>
      <c r="N188" s="54"/>
      <c r="O188" s="54"/>
      <c r="P188" s="54"/>
      <c r="Q188" s="54"/>
      <c r="Z188" s="39"/>
    </row>
    <row r="189" spans="1:26" x14ac:dyDescent="0.15">
      <c r="A189" s="39"/>
      <c r="B189" s="84"/>
      <c r="C189" s="84"/>
      <c r="D189" s="84"/>
      <c r="E189" s="84"/>
      <c r="F189" s="38"/>
      <c r="G189" s="38"/>
      <c r="H189" s="72"/>
      <c r="I189" s="72"/>
      <c r="J189" s="73"/>
      <c r="K189" s="52"/>
      <c r="L189" s="53"/>
      <c r="M189" s="54"/>
      <c r="N189" s="54"/>
      <c r="O189" s="54"/>
      <c r="P189" s="54"/>
      <c r="Q189" s="54"/>
      <c r="Z189" s="39"/>
    </row>
    <row r="190" spans="1:26" x14ac:dyDescent="0.15">
      <c r="A190" s="39"/>
      <c r="B190" s="84"/>
      <c r="C190" s="84"/>
      <c r="D190" s="84"/>
      <c r="E190" s="84"/>
      <c r="F190" s="38"/>
      <c r="G190" s="38"/>
      <c r="H190" s="74"/>
      <c r="I190" s="74"/>
      <c r="J190" s="74"/>
      <c r="K190" s="71"/>
      <c r="L190" s="53"/>
      <c r="M190" s="92"/>
      <c r="N190" s="92"/>
      <c r="O190" s="92"/>
      <c r="P190" s="92"/>
      <c r="Q190" s="54"/>
      <c r="Z190" s="39"/>
    </row>
    <row r="191" spans="1:26" x14ac:dyDescent="0.15">
      <c r="A191" s="39"/>
      <c r="B191" s="84"/>
      <c r="C191" s="84"/>
      <c r="D191" s="84"/>
      <c r="E191" s="84"/>
      <c r="F191" s="38"/>
      <c r="G191" s="38"/>
      <c r="H191" s="74"/>
      <c r="I191" s="74"/>
      <c r="J191" s="74"/>
      <c r="K191" s="71"/>
      <c r="L191" s="53"/>
      <c r="M191" s="92"/>
      <c r="N191" s="92"/>
      <c r="O191" s="92"/>
      <c r="P191" s="92"/>
      <c r="Q191" s="54"/>
      <c r="Z191" s="39"/>
    </row>
    <row r="192" spans="1:26" x14ac:dyDescent="0.15">
      <c r="A192" s="39"/>
      <c r="B192" s="84"/>
      <c r="C192" s="84"/>
      <c r="D192" s="84"/>
      <c r="E192" s="84"/>
      <c r="F192" s="38"/>
      <c r="G192" s="38"/>
      <c r="H192" s="80"/>
      <c r="I192" s="72"/>
      <c r="J192" s="80"/>
      <c r="K192" s="80"/>
      <c r="L192" s="53"/>
      <c r="M192" s="92"/>
      <c r="N192" s="92"/>
      <c r="O192" s="92"/>
      <c r="P192" s="92"/>
      <c r="Q192" s="54"/>
      <c r="Z192" s="39"/>
    </row>
    <row r="193" spans="1:26" x14ac:dyDescent="0.15">
      <c r="A193" s="39"/>
      <c r="B193" s="84"/>
      <c r="C193" s="84"/>
      <c r="D193" s="84"/>
      <c r="E193" s="84"/>
      <c r="F193" s="38"/>
      <c r="G193" s="38"/>
      <c r="H193" s="38"/>
      <c r="I193" s="38"/>
      <c r="J193" s="38"/>
      <c r="K193" s="38"/>
      <c r="L193" s="53"/>
      <c r="M193" s="92"/>
      <c r="N193" s="92"/>
      <c r="O193" s="92"/>
      <c r="P193" s="92"/>
      <c r="Q193" s="54"/>
      <c r="Z193" s="39"/>
    </row>
    <row r="194" spans="1:26" x14ac:dyDescent="0.15">
      <c r="A194" s="39"/>
      <c r="B194" s="84"/>
      <c r="C194" s="84"/>
      <c r="D194" s="84"/>
      <c r="E194" s="49"/>
      <c r="F194" s="38"/>
      <c r="G194" s="38"/>
      <c r="H194" s="38"/>
      <c r="I194" s="38"/>
      <c r="J194" s="38"/>
      <c r="K194" s="38"/>
      <c r="L194" s="53"/>
      <c r="M194" s="92"/>
      <c r="N194" s="92"/>
      <c r="O194" s="92"/>
      <c r="P194" s="92"/>
      <c r="Q194" s="54"/>
      <c r="Z194" s="39"/>
    </row>
    <row r="195" spans="1:26" x14ac:dyDescent="0.15">
      <c r="A195" s="39"/>
      <c r="B195" s="84"/>
      <c r="C195" s="84"/>
      <c r="D195" s="84"/>
      <c r="E195" s="49"/>
      <c r="F195" s="38"/>
      <c r="G195" s="38"/>
      <c r="H195" s="78"/>
      <c r="I195" s="78"/>
      <c r="J195" s="78"/>
      <c r="K195" s="78"/>
      <c r="L195" s="53"/>
      <c r="M195" s="54"/>
      <c r="N195" s="54"/>
      <c r="O195" s="54"/>
      <c r="P195" s="54"/>
      <c r="Q195" s="54"/>
      <c r="Z195" s="39"/>
    </row>
    <row r="196" spans="1:26" x14ac:dyDescent="0.15">
      <c r="A196" s="39"/>
      <c r="B196" s="84"/>
      <c r="C196" s="84"/>
      <c r="D196" s="84"/>
      <c r="E196" s="49"/>
      <c r="F196" s="38"/>
      <c r="G196" s="38"/>
      <c r="H196" s="71"/>
      <c r="I196" s="71"/>
      <c r="J196" s="76"/>
      <c r="K196" s="76"/>
      <c r="L196" s="53"/>
      <c r="M196" s="92"/>
      <c r="N196" s="92"/>
      <c r="O196" s="92"/>
      <c r="P196" s="92"/>
      <c r="Q196" s="54"/>
      <c r="Z196" s="39"/>
    </row>
    <row r="197" spans="1:26" x14ac:dyDescent="0.15">
      <c r="A197" s="39"/>
      <c r="B197" s="84"/>
      <c r="C197" s="87"/>
      <c r="D197" s="87"/>
      <c r="E197" s="87"/>
      <c r="F197" s="72"/>
      <c r="G197" s="72"/>
      <c r="H197" s="74"/>
      <c r="I197" s="74"/>
      <c r="J197" s="75"/>
      <c r="K197" s="75"/>
      <c r="L197" s="53"/>
      <c r="M197" s="92"/>
      <c r="N197" s="92"/>
      <c r="O197" s="92"/>
      <c r="P197" s="92"/>
      <c r="Q197" s="54"/>
      <c r="Z197" s="39"/>
    </row>
    <row r="198" spans="1:26" x14ac:dyDescent="0.15">
      <c r="A198" s="39"/>
      <c r="B198" s="84"/>
      <c r="C198" s="84"/>
      <c r="D198" s="84"/>
      <c r="E198" s="84"/>
      <c r="F198" s="38"/>
      <c r="G198" s="38"/>
      <c r="H198" s="71"/>
      <c r="I198" s="71"/>
      <c r="J198" s="76"/>
      <c r="K198" s="76"/>
      <c r="L198" s="53"/>
      <c r="M198" s="54"/>
      <c r="N198" s="54"/>
      <c r="O198" s="54"/>
      <c r="P198" s="54"/>
      <c r="Q198" s="54"/>
      <c r="Z198" s="39"/>
    </row>
    <row r="199" spans="1:26" x14ac:dyDescent="0.15">
      <c r="A199" s="39"/>
      <c r="B199" s="84"/>
      <c r="C199" s="84"/>
      <c r="D199" s="84"/>
      <c r="E199" s="84"/>
      <c r="F199" s="38"/>
      <c r="G199" s="38"/>
      <c r="H199" s="71"/>
      <c r="I199" s="71"/>
      <c r="J199" s="76"/>
      <c r="K199" s="76"/>
      <c r="L199" s="53"/>
      <c r="M199" s="54"/>
      <c r="N199" s="54"/>
      <c r="O199" s="54"/>
      <c r="P199" s="54"/>
      <c r="Q199" s="54"/>
      <c r="Z199" s="39"/>
    </row>
    <row r="200" spans="1:26" x14ac:dyDescent="0.15">
      <c r="A200" s="39"/>
      <c r="B200" s="84"/>
      <c r="C200" s="84"/>
      <c r="D200" s="49"/>
      <c r="E200" s="49"/>
      <c r="F200" s="38"/>
      <c r="G200" s="38"/>
      <c r="H200" s="80"/>
      <c r="I200" s="80"/>
      <c r="J200" s="81"/>
      <c r="K200" s="81"/>
      <c r="L200" s="53"/>
      <c r="M200" s="54"/>
      <c r="N200" s="54"/>
      <c r="O200" s="54"/>
      <c r="P200" s="54"/>
      <c r="Q200" s="54"/>
      <c r="Z200" s="39"/>
    </row>
    <row r="201" spans="1:26" x14ac:dyDescent="0.15">
      <c r="A201" s="39"/>
      <c r="B201" s="84"/>
      <c r="C201" s="84"/>
      <c r="D201" s="49"/>
      <c r="E201" s="49"/>
      <c r="F201" s="38"/>
      <c r="G201" s="38"/>
      <c r="H201" s="71"/>
      <c r="I201" s="71"/>
      <c r="J201" s="71"/>
      <c r="K201" s="71"/>
      <c r="L201" s="53"/>
      <c r="M201" s="93"/>
      <c r="N201" s="93"/>
      <c r="O201" s="93"/>
      <c r="P201" s="93"/>
      <c r="Q201" s="93"/>
      <c r="Z201" s="39"/>
    </row>
    <row r="202" spans="1:26" x14ac:dyDescent="0.15">
      <c r="A202" s="39"/>
      <c r="B202" s="84"/>
      <c r="C202" s="49"/>
      <c r="D202" s="49"/>
      <c r="E202" s="49"/>
      <c r="F202" s="38"/>
      <c r="G202" s="38"/>
      <c r="H202" s="71"/>
      <c r="I202" s="71"/>
      <c r="J202" s="71"/>
      <c r="K202" s="71"/>
      <c r="L202" s="53"/>
      <c r="M202" s="93"/>
      <c r="N202" s="93"/>
      <c r="O202" s="93"/>
      <c r="P202" s="93"/>
      <c r="Q202" s="93"/>
      <c r="Z202" s="39"/>
    </row>
    <row r="203" spans="1:26" x14ac:dyDescent="0.15">
      <c r="A203" s="39"/>
      <c r="B203" s="84"/>
      <c r="C203" s="49"/>
      <c r="D203" s="49"/>
      <c r="E203" s="49"/>
      <c r="F203" s="38"/>
      <c r="G203" s="38"/>
      <c r="H203" s="38"/>
      <c r="I203" s="38"/>
      <c r="J203" s="38"/>
      <c r="K203" s="38"/>
      <c r="L203" s="53"/>
      <c r="M203" s="93"/>
      <c r="N203" s="93"/>
      <c r="O203" s="93"/>
      <c r="P203" s="93"/>
      <c r="Q203" s="93"/>
      <c r="Z203" s="39"/>
    </row>
    <row r="204" spans="1:26" ht="19" customHeight="1" x14ac:dyDescent="0.15">
      <c r="A204" s="39"/>
      <c r="B204" s="88"/>
      <c r="C204" s="88"/>
      <c r="D204" s="88"/>
      <c r="E204" s="88"/>
      <c r="F204" s="88"/>
      <c r="G204" s="88"/>
      <c r="H204" s="88"/>
      <c r="I204" s="88"/>
      <c r="J204" s="88"/>
      <c r="K204" s="88"/>
      <c r="L204" s="88"/>
      <c r="M204" s="96"/>
      <c r="N204" s="96"/>
      <c r="O204" s="96"/>
      <c r="P204" s="96"/>
      <c r="Q204" s="97"/>
      <c r="Z204" s="39"/>
    </row>
    <row r="205" spans="1:26" ht="21" customHeight="1" x14ac:dyDescent="0.15">
      <c r="A205" s="39"/>
      <c r="B205" s="39"/>
      <c r="C205" s="39"/>
      <c r="D205" s="39"/>
      <c r="E205" s="82"/>
      <c r="F205" s="39"/>
      <c r="G205" s="39"/>
      <c r="H205" s="83"/>
      <c r="I205" s="83"/>
      <c r="J205" s="83"/>
      <c r="K205" s="83"/>
      <c r="L205" s="83"/>
      <c r="M205" s="97"/>
      <c r="N205" s="48"/>
      <c r="O205" s="97"/>
      <c r="P205" s="48"/>
      <c r="Q205" s="40"/>
      <c r="Z205" s="39"/>
    </row>
    <row r="206" spans="1:26" x14ac:dyDescent="0.15">
      <c r="A206" s="39"/>
      <c r="B206" s="39"/>
      <c r="C206" s="39"/>
      <c r="D206" s="39"/>
      <c r="E206" s="82"/>
      <c r="F206" s="39"/>
      <c r="G206" s="39"/>
      <c r="H206" s="83"/>
      <c r="I206" s="83"/>
      <c r="J206" s="83"/>
      <c r="K206" s="83"/>
      <c r="L206" s="83"/>
      <c r="M206" s="40"/>
      <c r="N206" s="40"/>
      <c r="O206" s="40"/>
      <c r="P206" s="40"/>
      <c r="Q206" s="40"/>
      <c r="Z206" s="39"/>
    </row>
    <row r="207" spans="1:26" x14ac:dyDescent="0.15">
      <c r="A207" s="39"/>
      <c r="B207" s="39"/>
      <c r="C207" s="39"/>
      <c r="D207" s="39"/>
      <c r="E207" s="82"/>
      <c r="F207" s="39"/>
      <c r="G207" s="39"/>
      <c r="H207" s="83"/>
      <c r="I207" s="83"/>
      <c r="J207" s="83"/>
      <c r="K207" s="83"/>
      <c r="L207" s="83"/>
      <c r="M207" s="98"/>
      <c r="N207" s="40"/>
      <c r="O207" s="40"/>
      <c r="P207" s="40"/>
      <c r="Q207" s="40"/>
      <c r="Z207" s="39"/>
    </row>
    <row r="208" spans="1:26" ht="32.25" customHeight="1" x14ac:dyDescent="0.15">
      <c r="A208" s="39"/>
      <c r="B208" s="39"/>
      <c r="C208" s="39"/>
      <c r="D208" s="39"/>
      <c r="E208" s="82"/>
      <c r="F208" s="39"/>
      <c r="G208" s="39"/>
      <c r="H208" s="83"/>
      <c r="I208" s="83"/>
      <c r="J208" s="83"/>
      <c r="K208" s="83"/>
      <c r="L208" s="83"/>
      <c r="M208" s="40"/>
      <c r="N208" s="40"/>
      <c r="O208" s="43"/>
      <c r="P208" s="43"/>
      <c r="Q208" s="43"/>
      <c r="R208" s="43"/>
      <c r="Z208" s="39"/>
    </row>
    <row r="209" spans="1:26" x14ac:dyDescent="0.15">
      <c r="A209" s="39"/>
      <c r="B209" s="39"/>
      <c r="C209" s="39"/>
      <c r="D209" s="39"/>
      <c r="E209" s="82"/>
      <c r="F209" s="39"/>
      <c r="G209" s="39"/>
      <c r="H209" s="83"/>
      <c r="I209" s="83"/>
      <c r="J209" s="83"/>
      <c r="K209" s="83"/>
      <c r="L209" s="83"/>
      <c r="M209" s="99"/>
      <c r="N209" s="40"/>
      <c r="O209" s="100"/>
      <c r="P209" s="101"/>
      <c r="Q209" s="93"/>
      <c r="R209" s="93"/>
      <c r="Z209" s="39"/>
    </row>
    <row r="210" spans="1:26" x14ac:dyDescent="0.15">
      <c r="A210" s="39"/>
      <c r="B210" s="39"/>
      <c r="C210" s="39"/>
      <c r="D210" s="39"/>
      <c r="E210" s="82"/>
      <c r="F210" s="39"/>
      <c r="G210" s="39"/>
      <c r="H210" s="83"/>
      <c r="I210" s="83"/>
      <c r="J210" s="83"/>
      <c r="K210" s="83"/>
      <c r="L210" s="83"/>
      <c r="M210" s="99"/>
      <c r="N210" s="40"/>
      <c r="O210" s="100"/>
      <c r="P210" s="101"/>
      <c r="Q210" s="94"/>
      <c r="R210" s="94"/>
      <c r="Z210" s="39"/>
    </row>
    <row r="211" spans="1:26" x14ac:dyDescent="0.15">
      <c r="A211" s="39"/>
      <c r="B211" s="39"/>
      <c r="C211" s="39"/>
      <c r="D211" s="39"/>
      <c r="E211" s="82"/>
      <c r="F211" s="39"/>
      <c r="G211" s="39"/>
      <c r="H211" s="83"/>
      <c r="I211" s="83"/>
      <c r="J211" s="83"/>
      <c r="K211" s="83"/>
      <c r="L211" s="83"/>
      <c r="M211" s="98"/>
      <c r="N211" s="40"/>
      <c r="O211" s="100"/>
      <c r="P211" s="101"/>
      <c r="Q211" s="93"/>
      <c r="R211" s="93"/>
      <c r="Z211" s="39"/>
    </row>
    <row r="212" spans="1:26" x14ac:dyDescent="0.15">
      <c r="A212" s="39"/>
      <c r="B212" s="39"/>
      <c r="C212" s="39"/>
      <c r="D212" s="39"/>
      <c r="E212" s="82"/>
      <c r="F212" s="39"/>
      <c r="G212" s="39"/>
      <c r="H212" s="83"/>
      <c r="I212" s="83"/>
      <c r="J212" s="83"/>
      <c r="K212" s="83"/>
      <c r="L212" s="83"/>
      <c r="M212" s="98"/>
      <c r="N212" s="40"/>
      <c r="O212" s="100"/>
      <c r="P212" s="101"/>
      <c r="Q212" s="94"/>
      <c r="R212" s="94"/>
      <c r="Z212" s="39"/>
    </row>
    <row r="213" spans="1:26" x14ac:dyDescent="0.15">
      <c r="A213" s="39"/>
      <c r="B213" s="39"/>
      <c r="C213" s="39"/>
      <c r="D213" s="39"/>
      <c r="E213" s="82"/>
      <c r="F213" s="39"/>
      <c r="G213" s="39"/>
      <c r="H213" s="83"/>
      <c r="I213" s="83"/>
      <c r="J213" s="83"/>
      <c r="K213" s="83"/>
      <c r="L213" s="83"/>
      <c r="M213" s="40"/>
      <c r="N213" s="40"/>
      <c r="O213" s="102"/>
      <c r="P213" s="103"/>
      <c r="Q213" s="103"/>
      <c r="Z213" s="39"/>
    </row>
    <row r="214" spans="1:26" x14ac:dyDescent="0.15">
      <c r="A214" s="39"/>
      <c r="B214" s="39"/>
      <c r="C214" s="39"/>
      <c r="D214" s="39"/>
      <c r="E214" s="82"/>
      <c r="F214" s="39"/>
      <c r="G214" s="39"/>
      <c r="H214" s="83"/>
      <c r="I214" s="83"/>
      <c r="J214" s="83"/>
      <c r="K214" s="83"/>
      <c r="L214" s="83"/>
      <c r="M214" s="40"/>
      <c r="N214" s="40"/>
      <c r="O214" s="40"/>
      <c r="P214" s="104"/>
      <c r="Q214" s="37"/>
      <c r="Z214" s="39"/>
    </row>
    <row r="215" spans="1:26" x14ac:dyDescent="0.15">
      <c r="A215" s="39"/>
      <c r="B215" s="39"/>
      <c r="C215" s="39"/>
      <c r="D215" s="39"/>
      <c r="E215" s="82"/>
      <c r="F215" s="39"/>
      <c r="G215" s="39"/>
      <c r="H215" s="83"/>
      <c r="I215" s="83"/>
      <c r="J215" s="83"/>
      <c r="K215" s="83"/>
      <c r="L215" s="83"/>
      <c r="M215" s="40"/>
      <c r="N215" s="40"/>
      <c r="O215" s="40"/>
      <c r="P215" s="40"/>
      <c r="Q215" s="105"/>
      <c r="Z215" s="39"/>
    </row>
    <row r="216" spans="1:26" x14ac:dyDescent="0.15">
      <c r="A216" s="39"/>
      <c r="B216" s="39"/>
      <c r="C216" s="39"/>
      <c r="D216" s="39"/>
      <c r="E216" s="82"/>
      <c r="F216" s="39"/>
      <c r="G216" s="39"/>
      <c r="H216" s="83"/>
      <c r="I216" s="83"/>
      <c r="J216" s="83"/>
      <c r="K216" s="83"/>
      <c r="L216" s="83"/>
      <c r="M216" s="40"/>
      <c r="N216" s="40"/>
      <c r="O216" s="40"/>
      <c r="P216" s="40"/>
      <c r="Q216" s="40"/>
      <c r="Z216" s="39"/>
    </row>
    <row r="217" spans="1:26" x14ac:dyDescent="0.15">
      <c r="A217" s="39"/>
      <c r="B217" s="39"/>
      <c r="C217" s="39"/>
      <c r="D217" s="39"/>
      <c r="E217" s="82"/>
      <c r="F217" s="39"/>
      <c r="G217" s="39"/>
      <c r="H217" s="83"/>
      <c r="I217" s="83"/>
      <c r="J217" s="83"/>
      <c r="K217" s="83"/>
      <c r="L217" s="83"/>
      <c r="M217" s="40"/>
      <c r="N217" s="40"/>
      <c r="O217" s="40"/>
      <c r="P217" s="40"/>
      <c r="Q217" s="40"/>
      <c r="Z217" s="39"/>
    </row>
    <row r="218" spans="1:26" x14ac:dyDescent="0.15">
      <c r="A218" s="39"/>
      <c r="B218" s="39"/>
      <c r="C218" s="39"/>
      <c r="D218" s="39"/>
      <c r="E218" s="82"/>
      <c r="F218" s="39"/>
      <c r="G218" s="39"/>
      <c r="H218" s="83"/>
      <c r="I218" s="83"/>
      <c r="J218" s="83"/>
      <c r="K218" s="83"/>
      <c r="L218" s="83"/>
      <c r="M218" s="40"/>
      <c r="N218" s="40"/>
      <c r="O218" s="40"/>
      <c r="P218" s="40"/>
      <c r="Q218" s="98"/>
      <c r="Z218" s="39"/>
    </row>
    <row r="219" spans="1:26" x14ac:dyDescent="0.15">
      <c r="A219" s="39"/>
      <c r="B219" s="39"/>
      <c r="C219" s="39"/>
      <c r="D219" s="39"/>
      <c r="E219" s="82"/>
      <c r="F219" s="39"/>
      <c r="G219" s="39"/>
      <c r="H219" s="83"/>
      <c r="I219" s="83"/>
      <c r="J219" s="83"/>
      <c r="K219" s="83"/>
      <c r="L219" s="83"/>
      <c r="M219" s="40"/>
      <c r="N219" s="40"/>
      <c r="O219" s="45"/>
      <c r="P219" s="45"/>
      <c r="Q219" s="37"/>
      <c r="R219" s="106"/>
      <c r="Z219" s="39"/>
    </row>
    <row r="220" spans="1:26" x14ac:dyDescent="0.15">
      <c r="A220" s="39"/>
      <c r="B220" s="39"/>
      <c r="C220" s="39"/>
      <c r="D220" s="39"/>
      <c r="E220" s="82"/>
      <c r="F220" s="39"/>
      <c r="G220" s="39"/>
      <c r="H220" s="83"/>
      <c r="I220" s="83"/>
      <c r="J220" s="83"/>
      <c r="K220" s="83"/>
      <c r="L220" s="83"/>
      <c r="M220" s="40"/>
      <c r="N220" s="40"/>
      <c r="O220" s="45"/>
      <c r="P220" s="45"/>
      <c r="Q220" s="37"/>
      <c r="R220" s="45"/>
      <c r="Z220" s="39"/>
    </row>
    <row r="221" spans="1:26" x14ac:dyDescent="0.15">
      <c r="A221" s="39"/>
      <c r="B221" s="39"/>
      <c r="C221" s="39"/>
      <c r="D221" s="39"/>
      <c r="E221" s="82"/>
      <c r="F221" s="39"/>
      <c r="G221" s="39"/>
      <c r="H221" s="83"/>
      <c r="I221" s="83"/>
      <c r="J221" s="83"/>
      <c r="K221" s="83"/>
      <c r="L221" s="83"/>
      <c r="M221" s="40"/>
      <c r="N221" s="40"/>
      <c r="O221" s="45"/>
      <c r="P221" s="45"/>
      <c r="Q221" s="37"/>
      <c r="R221" s="45"/>
      <c r="Z221" s="39"/>
    </row>
    <row r="222" spans="1:26" x14ac:dyDescent="0.15">
      <c r="A222" s="39"/>
      <c r="B222" s="39"/>
      <c r="C222" s="39"/>
      <c r="D222" s="39"/>
      <c r="E222" s="82"/>
      <c r="F222" s="39"/>
      <c r="G222" s="39"/>
      <c r="H222" s="83"/>
      <c r="I222" s="83"/>
      <c r="J222" s="83"/>
      <c r="K222" s="83"/>
      <c r="L222" s="83"/>
      <c r="M222" s="40"/>
      <c r="N222" s="40"/>
      <c r="O222" s="104"/>
      <c r="P222" s="104"/>
      <c r="Q222" s="37"/>
      <c r="R222" s="45"/>
      <c r="Z222" s="39"/>
    </row>
    <row r="223" spans="1:26" x14ac:dyDescent="0.15">
      <c r="A223" s="39"/>
      <c r="B223" s="39"/>
      <c r="C223" s="39"/>
      <c r="D223" s="39"/>
      <c r="E223" s="82"/>
      <c r="F223" s="39"/>
      <c r="G223" s="39"/>
      <c r="H223" s="83"/>
      <c r="I223" s="83"/>
      <c r="J223" s="83"/>
      <c r="K223" s="83"/>
      <c r="L223" s="83"/>
      <c r="M223" s="40"/>
      <c r="N223" s="40"/>
      <c r="O223" s="40"/>
      <c r="P223" s="40"/>
      <c r="Q223" s="37"/>
      <c r="Z223" s="39"/>
    </row>
    <row r="224" spans="1:26" x14ac:dyDescent="0.15">
      <c r="A224" s="39"/>
      <c r="B224" s="39"/>
      <c r="C224" s="39"/>
      <c r="D224" s="39"/>
      <c r="E224" s="82"/>
      <c r="F224" s="39"/>
      <c r="G224" s="39"/>
      <c r="H224" s="83"/>
      <c r="I224" s="83"/>
      <c r="J224" s="83"/>
      <c r="K224" s="83"/>
      <c r="L224" s="83"/>
      <c r="M224" s="40"/>
      <c r="N224" s="40"/>
      <c r="O224" s="40"/>
      <c r="P224" s="40"/>
      <c r="Q224" s="37"/>
      <c r="Z224" s="39"/>
    </row>
    <row r="225" spans="2:26" x14ac:dyDescent="0.15">
      <c r="B225" s="39"/>
      <c r="C225" s="39"/>
      <c r="D225" s="39"/>
      <c r="E225" s="82"/>
      <c r="F225" s="39"/>
      <c r="G225" s="39"/>
      <c r="H225" s="83"/>
      <c r="I225" s="83"/>
      <c r="J225" s="83"/>
      <c r="K225" s="83"/>
      <c r="L225" s="83"/>
      <c r="M225" s="40"/>
      <c r="N225" s="40"/>
      <c r="O225" s="40"/>
      <c r="P225" s="40"/>
      <c r="Q225" s="37"/>
      <c r="Z225" s="39"/>
    </row>
    <row r="226" spans="2:26" x14ac:dyDescent="0.15">
      <c r="B226" s="39"/>
      <c r="C226" s="39"/>
      <c r="D226" s="39"/>
      <c r="E226" s="82"/>
      <c r="F226" s="39"/>
      <c r="G226" s="39"/>
      <c r="H226" s="83"/>
      <c r="I226" s="83"/>
      <c r="J226" s="83"/>
      <c r="K226" s="83"/>
      <c r="L226" s="83"/>
      <c r="M226" s="40"/>
      <c r="N226" s="40"/>
      <c r="O226" s="45"/>
      <c r="P226" s="45"/>
      <c r="Q226" s="106"/>
      <c r="Z226" s="39"/>
    </row>
    <row r="227" spans="2:26" x14ac:dyDescent="0.15">
      <c r="B227" s="39"/>
      <c r="C227" s="39"/>
      <c r="D227" s="39"/>
      <c r="E227" s="82"/>
      <c r="F227" s="39"/>
      <c r="G227" s="39"/>
      <c r="H227" s="83"/>
      <c r="I227" s="83"/>
      <c r="J227" s="83"/>
      <c r="K227" s="83"/>
      <c r="L227" s="83"/>
      <c r="M227" s="40"/>
      <c r="N227" s="40"/>
      <c r="O227" s="45"/>
      <c r="P227" s="45"/>
      <c r="Q227" s="95"/>
      <c r="R227" s="46"/>
      <c r="Z227" s="39"/>
    </row>
    <row r="228" spans="2:26" x14ac:dyDescent="0.15">
      <c r="B228" s="39"/>
      <c r="C228" s="39"/>
      <c r="D228" s="39"/>
      <c r="E228" s="82"/>
      <c r="F228" s="39"/>
      <c r="G228" s="39"/>
      <c r="H228" s="83"/>
      <c r="I228" s="83"/>
      <c r="J228" s="83"/>
      <c r="K228" s="83"/>
      <c r="L228" s="83"/>
      <c r="M228" s="40"/>
      <c r="N228" s="40"/>
      <c r="O228" s="45"/>
      <c r="P228" s="45"/>
      <c r="Q228" s="95"/>
      <c r="Z228" s="39"/>
    </row>
    <row r="229" spans="2:26" x14ac:dyDescent="0.15">
      <c r="B229" s="39"/>
      <c r="C229" s="39"/>
      <c r="D229" s="39"/>
      <c r="E229" s="82"/>
      <c r="F229" s="39"/>
      <c r="G229" s="39"/>
      <c r="H229" s="83"/>
      <c r="I229" s="83"/>
      <c r="J229" s="83"/>
      <c r="K229" s="83"/>
      <c r="L229" s="83"/>
      <c r="M229" s="40"/>
      <c r="N229" s="40"/>
      <c r="O229" s="45"/>
      <c r="P229" s="45"/>
      <c r="Q229" s="95"/>
      <c r="Z229" s="39"/>
    </row>
    <row r="230" spans="2:26" x14ac:dyDescent="0.15">
      <c r="B230" s="39"/>
      <c r="C230" s="39"/>
      <c r="D230" s="39"/>
      <c r="E230" s="82"/>
      <c r="F230" s="39"/>
      <c r="G230" s="39"/>
      <c r="H230" s="83"/>
      <c r="I230" s="83"/>
      <c r="J230" s="83"/>
      <c r="K230" s="83"/>
      <c r="L230" s="83"/>
      <c r="M230" s="40"/>
      <c r="N230" s="40"/>
      <c r="O230" s="45"/>
      <c r="P230" s="45"/>
      <c r="Q230" s="95"/>
      <c r="Z230" s="39"/>
    </row>
    <row r="231" spans="2:26" x14ac:dyDescent="0.15">
      <c r="B231" s="39"/>
      <c r="C231" s="39"/>
      <c r="D231" s="39"/>
      <c r="E231" s="82"/>
      <c r="F231" s="39"/>
      <c r="G231" s="39"/>
      <c r="H231" s="83"/>
      <c r="I231" s="83"/>
      <c r="J231" s="83"/>
      <c r="K231" s="83"/>
      <c r="L231" s="83"/>
      <c r="M231" s="40"/>
      <c r="N231" s="40"/>
      <c r="O231" s="45"/>
      <c r="P231" s="45"/>
      <c r="Q231" s="95"/>
      <c r="Z231" s="39"/>
    </row>
    <row r="232" spans="2:26" x14ac:dyDescent="0.15">
      <c r="B232" s="39"/>
      <c r="C232" s="39"/>
      <c r="D232" s="39"/>
      <c r="E232" s="82"/>
      <c r="F232" s="39"/>
      <c r="G232" s="39"/>
      <c r="H232" s="83"/>
      <c r="I232" s="83"/>
      <c r="J232" s="83"/>
      <c r="K232" s="83"/>
      <c r="L232" s="83"/>
      <c r="M232" s="40"/>
      <c r="N232" s="40"/>
      <c r="O232" s="45"/>
      <c r="P232" s="45"/>
      <c r="Q232" s="107"/>
      <c r="Z232" s="39"/>
    </row>
    <row r="233" spans="2:26" x14ac:dyDescent="0.15">
      <c r="B233" s="39"/>
      <c r="C233" s="39"/>
      <c r="D233" s="39"/>
      <c r="E233" s="82"/>
      <c r="F233" s="39"/>
      <c r="G233" s="39"/>
      <c r="H233" s="83"/>
      <c r="I233" s="83"/>
      <c r="J233" s="83"/>
      <c r="K233" s="83"/>
      <c r="L233" s="83"/>
      <c r="M233" s="40"/>
      <c r="N233" s="40"/>
      <c r="O233" s="40"/>
      <c r="P233" s="40"/>
      <c r="Q233" s="40"/>
      <c r="Z233" s="39"/>
    </row>
    <row r="234" spans="2:26" x14ac:dyDescent="0.15">
      <c r="B234" s="39"/>
      <c r="C234" s="39"/>
      <c r="D234" s="39"/>
      <c r="E234" s="82"/>
      <c r="F234" s="39"/>
      <c r="G234" s="39"/>
      <c r="H234" s="83"/>
      <c r="I234" s="83"/>
      <c r="J234" s="83"/>
      <c r="K234" s="83"/>
      <c r="L234" s="83"/>
      <c r="M234" s="40"/>
      <c r="N234" s="40"/>
      <c r="O234" s="40"/>
      <c r="P234" s="40"/>
      <c r="Q234" s="40"/>
      <c r="Z234" s="39"/>
    </row>
    <row r="235" spans="2:26" x14ac:dyDescent="0.15">
      <c r="B235" s="39"/>
      <c r="C235" s="39"/>
      <c r="D235" s="39"/>
      <c r="E235" s="82"/>
      <c r="F235" s="39"/>
      <c r="G235" s="39"/>
      <c r="H235" s="83"/>
      <c r="I235" s="83"/>
      <c r="J235" s="83"/>
      <c r="K235" s="83"/>
      <c r="L235" s="83"/>
      <c r="M235" s="40"/>
      <c r="N235" s="40"/>
      <c r="O235" s="40"/>
      <c r="P235" s="40"/>
      <c r="Q235" s="40"/>
      <c r="Z235" s="39"/>
    </row>
    <row r="236" spans="2:26" x14ac:dyDescent="0.15">
      <c r="B236" s="39"/>
      <c r="C236" s="39"/>
      <c r="D236" s="39"/>
      <c r="E236" s="82"/>
      <c r="F236" s="39"/>
      <c r="G236" s="39"/>
      <c r="H236" s="83"/>
      <c r="I236" s="83"/>
      <c r="J236" s="83"/>
      <c r="K236" s="83"/>
      <c r="L236" s="83"/>
      <c r="M236" s="39"/>
      <c r="N236" s="39"/>
      <c r="O236" s="39"/>
      <c r="P236" s="39"/>
      <c r="Q236" s="39"/>
      <c r="Z236" s="39"/>
    </row>
    <row r="237" spans="2:26" x14ac:dyDescent="0.15">
      <c r="B237" s="39"/>
      <c r="C237" s="39"/>
      <c r="D237" s="39"/>
      <c r="E237" s="82"/>
      <c r="F237" s="39"/>
      <c r="G237" s="39"/>
      <c r="H237" s="83"/>
      <c r="I237" s="83"/>
      <c r="J237" s="83"/>
      <c r="K237" s="83"/>
      <c r="L237" s="83"/>
      <c r="M237" s="39"/>
      <c r="N237" s="39"/>
      <c r="O237" s="39"/>
      <c r="P237" s="39"/>
      <c r="Q237" s="39"/>
      <c r="Z237" s="39"/>
    </row>
    <row r="238" spans="2:26" x14ac:dyDescent="0.15">
      <c r="B238" s="39"/>
      <c r="C238" s="39"/>
      <c r="D238" s="39"/>
      <c r="E238" s="82"/>
      <c r="F238" s="39"/>
      <c r="G238" s="39"/>
      <c r="H238" s="83"/>
      <c r="I238" s="83"/>
      <c r="J238" s="83"/>
      <c r="K238" s="83"/>
      <c r="L238" s="83"/>
      <c r="M238" s="39"/>
      <c r="N238" s="39"/>
      <c r="O238" s="39"/>
      <c r="P238" s="39"/>
      <c r="Q238" s="39"/>
      <c r="Z238" s="39"/>
    </row>
    <row r="239" spans="2:26" x14ac:dyDescent="0.15">
      <c r="B239" s="39"/>
      <c r="C239" s="39"/>
      <c r="D239" s="39"/>
      <c r="E239" s="82"/>
      <c r="F239" s="39"/>
      <c r="G239" s="39"/>
      <c r="H239" s="83"/>
      <c r="I239" s="83"/>
      <c r="J239" s="83"/>
      <c r="K239" s="83"/>
      <c r="L239" s="83"/>
      <c r="M239" s="39"/>
      <c r="N239" s="39"/>
      <c r="O239" s="39"/>
      <c r="P239" s="39"/>
      <c r="Q239" s="39"/>
      <c r="Z239" s="39"/>
    </row>
    <row r="240" spans="2:26" x14ac:dyDescent="0.15">
      <c r="B240" s="39"/>
      <c r="C240" s="39"/>
      <c r="D240" s="39"/>
      <c r="E240" s="82"/>
      <c r="F240" s="39"/>
      <c r="G240" s="39"/>
      <c r="H240" s="83"/>
      <c r="I240" s="83"/>
      <c r="J240" s="83"/>
      <c r="K240" s="83"/>
      <c r="L240" s="83"/>
      <c r="M240" s="39"/>
      <c r="N240" s="39"/>
      <c r="O240" s="39"/>
      <c r="P240" s="39"/>
      <c r="Q240" s="39"/>
      <c r="Z240" s="39"/>
    </row>
    <row r="241" spans="2:26" x14ac:dyDescent="0.15">
      <c r="B241" s="39"/>
      <c r="C241" s="39"/>
      <c r="D241" s="39"/>
      <c r="E241" s="82"/>
      <c r="F241" s="39"/>
      <c r="G241" s="39"/>
      <c r="H241" s="83"/>
      <c r="I241" s="83"/>
      <c r="J241" s="83"/>
      <c r="K241" s="83"/>
      <c r="L241" s="83"/>
      <c r="M241" s="39"/>
      <c r="N241" s="39"/>
      <c r="O241" s="39"/>
      <c r="P241" s="39"/>
      <c r="Q241" s="39"/>
      <c r="Z241" s="39"/>
    </row>
    <row r="242" spans="2:26" x14ac:dyDescent="0.15">
      <c r="B242" s="39"/>
      <c r="C242" s="39"/>
      <c r="D242" s="39"/>
      <c r="E242" s="82"/>
      <c r="F242" s="39"/>
      <c r="G242" s="39"/>
      <c r="H242" s="83"/>
      <c r="I242" s="83"/>
      <c r="J242" s="83"/>
      <c r="K242" s="83"/>
      <c r="L242" s="83"/>
      <c r="M242" s="39"/>
      <c r="N242" s="39"/>
      <c r="O242" s="39"/>
      <c r="P242" s="39"/>
      <c r="Q242" s="39"/>
      <c r="Z242" s="39"/>
    </row>
    <row r="243" spans="2:26" x14ac:dyDescent="0.15">
      <c r="B243" s="39"/>
      <c r="C243" s="39"/>
      <c r="D243" s="39"/>
      <c r="E243" s="82"/>
      <c r="F243" s="39"/>
      <c r="G243" s="39"/>
      <c r="H243" s="83"/>
      <c r="I243" s="83"/>
      <c r="J243" s="83"/>
      <c r="K243" s="83"/>
      <c r="L243" s="83"/>
      <c r="M243" s="39"/>
      <c r="N243" s="39"/>
      <c r="O243" s="39"/>
      <c r="P243" s="39"/>
      <c r="Q243" s="39"/>
      <c r="Z243" s="39"/>
    </row>
    <row r="244" spans="2:26" x14ac:dyDescent="0.15">
      <c r="B244" s="39"/>
      <c r="C244" s="39"/>
      <c r="D244" s="39"/>
      <c r="E244" s="82"/>
      <c r="F244" s="39"/>
      <c r="G244" s="39"/>
      <c r="H244" s="83"/>
      <c r="I244" s="83"/>
      <c r="J244" s="83"/>
      <c r="K244" s="83"/>
      <c r="L244" s="83"/>
      <c r="M244" s="39"/>
      <c r="N244" s="39"/>
      <c r="O244" s="39"/>
      <c r="P244" s="39"/>
      <c r="Q244" s="39"/>
      <c r="Z244" s="39"/>
    </row>
    <row r="245" spans="2:26" x14ac:dyDescent="0.15">
      <c r="B245" s="39"/>
      <c r="C245" s="39"/>
      <c r="D245" s="39"/>
      <c r="E245" s="82"/>
      <c r="F245" s="39"/>
      <c r="G245" s="39"/>
      <c r="H245" s="83"/>
      <c r="I245" s="83"/>
      <c r="J245" s="83"/>
      <c r="K245" s="83"/>
      <c r="L245" s="83"/>
      <c r="M245" s="39"/>
      <c r="N245" s="39"/>
      <c r="O245" s="39"/>
      <c r="P245" s="39"/>
      <c r="Q245" s="39"/>
      <c r="Z245" s="39"/>
    </row>
  </sheetData>
  <mergeCells count="49">
    <mergeCell ref="B4:Q4"/>
    <mergeCell ref="B2:Q2"/>
    <mergeCell ref="B1:Q1"/>
    <mergeCell ref="B3:Q3"/>
    <mergeCell ref="B21:B25"/>
    <mergeCell ref="B19:B20"/>
    <mergeCell ref="B7:B18"/>
    <mergeCell ref="B5:B6"/>
    <mergeCell ref="C5:C6"/>
    <mergeCell ref="D5:D6"/>
    <mergeCell ref="E5:E6"/>
    <mergeCell ref="F5:F6"/>
    <mergeCell ref="G5:G6"/>
    <mergeCell ref="H5:L5"/>
    <mergeCell ref="M5:Q5"/>
    <mergeCell ref="G7:G8"/>
    <mergeCell ref="G9:G11"/>
    <mergeCell ref="G15:G16"/>
    <mergeCell ref="B28:B30"/>
    <mergeCell ref="G17:G18"/>
    <mergeCell ref="B26:Q26"/>
    <mergeCell ref="B43:B47"/>
    <mergeCell ref="B31:B37"/>
    <mergeCell ref="D7:D11"/>
    <mergeCell ref="D15:D16"/>
    <mergeCell ref="D17:D18"/>
    <mergeCell ref="B27:Q27"/>
    <mergeCell ref="D28:D29"/>
    <mergeCell ref="D34:D35"/>
    <mergeCell ref="D36:D37"/>
    <mergeCell ref="G34:G35"/>
    <mergeCell ref="G36:G37"/>
    <mergeCell ref="G39:G40"/>
    <mergeCell ref="B42:Q42"/>
    <mergeCell ref="B41:Q41"/>
    <mergeCell ref="D45:D46"/>
    <mergeCell ref="G45:G46"/>
    <mergeCell ref="B38:B40"/>
    <mergeCell ref="C39:C40"/>
    <mergeCell ref="M39:M40"/>
    <mergeCell ref="N39:N40"/>
    <mergeCell ref="O39:O40"/>
    <mergeCell ref="P39:P40"/>
    <mergeCell ref="Q39:Q40"/>
    <mergeCell ref="M45:M46"/>
    <mergeCell ref="N45:N46"/>
    <mergeCell ref="O45:O46"/>
    <mergeCell ref="P45:P46"/>
    <mergeCell ref="Q45:Q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942A2-5A3A-DC47-9A99-6E04A4E27319}">
  <dimension ref="B5:E11"/>
  <sheetViews>
    <sheetView tabSelected="1" workbookViewId="0">
      <selection activeCell="G8" sqref="G8"/>
    </sheetView>
  </sheetViews>
  <sheetFormatPr baseColWidth="10" defaultRowHeight="15" x14ac:dyDescent="0.2"/>
  <cols>
    <col min="1" max="1" width="10.83203125" style="501"/>
    <col min="2" max="2" width="22.1640625" style="501" customWidth="1"/>
    <col min="3" max="3" width="24.83203125" style="501" customWidth="1"/>
    <col min="4" max="4" width="22" style="501" customWidth="1"/>
    <col min="5" max="5" width="24.6640625" style="501" customWidth="1"/>
    <col min="6" max="16384" width="10.83203125" style="501"/>
  </cols>
  <sheetData>
    <row r="5" spans="2:5" ht="16" x14ac:dyDescent="0.2">
      <c r="B5" s="503" t="s">
        <v>973</v>
      </c>
      <c r="C5" s="503" t="s">
        <v>974</v>
      </c>
      <c r="D5" s="503" t="s">
        <v>975</v>
      </c>
      <c r="E5" s="503" t="s">
        <v>976</v>
      </c>
    </row>
    <row r="6" spans="2:5" ht="112" x14ac:dyDescent="0.2">
      <c r="B6" s="502" t="s">
        <v>978</v>
      </c>
      <c r="C6" s="502" t="s">
        <v>977</v>
      </c>
      <c r="D6" s="502" t="s">
        <v>20</v>
      </c>
      <c r="E6" s="502" t="s">
        <v>118</v>
      </c>
    </row>
    <row r="7" spans="2:5" ht="128" x14ac:dyDescent="0.2">
      <c r="B7" s="502" t="s">
        <v>623</v>
      </c>
      <c r="C7" s="502" t="s">
        <v>981</v>
      </c>
      <c r="D7" s="502" t="s">
        <v>156</v>
      </c>
      <c r="E7" s="502" t="s">
        <v>160</v>
      </c>
    </row>
    <row r="8" spans="2:5" ht="80" x14ac:dyDescent="0.2">
      <c r="B8" s="502" t="s">
        <v>623</v>
      </c>
      <c r="C8" s="502" t="s">
        <v>981</v>
      </c>
      <c r="D8" s="502" t="s">
        <v>156</v>
      </c>
      <c r="E8" s="502" t="s">
        <v>169</v>
      </c>
    </row>
    <row r="9" spans="2:5" ht="80" x14ac:dyDescent="0.2">
      <c r="B9" s="502" t="s">
        <v>623</v>
      </c>
      <c r="C9" s="502" t="s">
        <v>982</v>
      </c>
      <c r="D9" s="502" t="s">
        <v>206</v>
      </c>
      <c r="E9" s="502" t="s">
        <v>213</v>
      </c>
    </row>
    <row r="10" spans="2:5" ht="96" x14ac:dyDescent="0.2">
      <c r="B10" s="502" t="s">
        <v>980</v>
      </c>
      <c r="C10" s="502" t="s">
        <v>983</v>
      </c>
      <c r="D10" s="502" t="s">
        <v>406</v>
      </c>
      <c r="E10" s="502" t="s">
        <v>984</v>
      </c>
    </row>
    <row r="11" spans="2:5" ht="160" x14ac:dyDescent="0.2">
      <c r="B11" s="502" t="s">
        <v>980</v>
      </c>
      <c r="C11" s="502" t="s">
        <v>979</v>
      </c>
      <c r="D11" s="502" t="s">
        <v>447</v>
      </c>
      <c r="E11" s="502" t="s">
        <v>448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AE63-B1F3-8E4A-9FAE-39C40CD673A5}">
  <dimension ref="B1:T195"/>
  <sheetViews>
    <sheetView topLeftCell="A23" zoomScale="98" zoomScaleNormal="98" workbookViewId="0">
      <selection activeCell="E26" sqref="E26"/>
    </sheetView>
  </sheetViews>
  <sheetFormatPr baseColWidth="10" defaultColWidth="8.83203125" defaultRowHeight="13" x14ac:dyDescent="0.15"/>
  <cols>
    <col min="1" max="1" width="10" style="1" customWidth="1"/>
    <col min="2" max="2" width="31" style="1" customWidth="1"/>
    <col min="3" max="3" width="33.33203125" style="1" customWidth="1"/>
    <col min="4" max="4" width="36.1640625" style="1" customWidth="1"/>
    <col min="5" max="5" width="25.33203125" style="2" customWidth="1"/>
    <col min="6" max="6" width="27" style="1" customWidth="1"/>
    <col min="7" max="7" width="44.6640625" style="1" customWidth="1"/>
    <col min="8" max="12" width="9" style="3" customWidth="1"/>
    <col min="13" max="13" width="19.83203125" style="1" customWidth="1"/>
    <col min="14" max="14" width="20.83203125" style="1" customWidth="1"/>
    <col min="15" max="15" width="18.1640625" style="1" customWidth="1"/>
    <col min="16" max="16" width="19.6640625" style="1" customWidth="1"/>
    <col min="17" max="17" width="22.33203125" style="1" customWidth="1"/>
    <col min="18" max="18" width="22" style="1" bestFit="1" customWidth="1"/>
    <col min="19" max="20" width="8.83203125" style="1"/>
    <col min="21" max="21" width="20.33203125" style="1" customWidth="1"/>
    <col min="22" max="16384" width="8.83203125" style="1"/>
  </cols>
  <sheetData>
    <row r="1" spans="2:20" ht="16" customHeight="1" thickBot="1" x14ac:dyDescent="0.2">
      <c r="B1" s="377" t="s">
        <v>119</v>
      </c>
      <c r="C1" s="378"/>
      <c r="D1" s="378"/>
      <c r="E1" s="378"/>
      <c r="F1" s="378"/>
      <c r="G1" s="378"/>
      <c r="H1" s="378"/>
      <c r="I1" s="378"/>
      <c r="J1" s="378"/>
      <c r="K1" s="378"/>
      <c r="L1" s="378"/>
      <c r="M1" s="378"/>
      <c r="N1" s="378"/>
      <c r="O1" s="378"/>
      <c r="P1" s="378"/>
      <c r="Q1" s="379"/>
      <c r="R1" s="329"/>
      <c r="S1" s="329"/>
      <c r="T1" s="329"/>
    </row>
    <row r="2" spans="2:20" ht="16" customHeight="1" thickBot="1" x14ac:dyDescent="0.2">
      <c r="B2" s="377" t="s">
        <v>623</v>
      </c>
      <c r="C2" s="378"/>
      <c r="D2" s="378"/>
      <c r="E2" s="378"/>
      <c r="F2" s="378"/>
      <c r="G2" s="378"/>
      <c r="H2" s="378"/>
      <c r="I2" s="378"/>
      <c r="J2" s="378"/>
      <c r="K2" s="378"/>
      <c r="L2" s="378"/>
      <c r="M2" s="378"/>
      <c r="N2" s="378"/>
      <c r="O2" s="378"/>
      <c r="P2" s="378"/>
      <c r="Q2" s="379"/>
      <c r="R2" s="329"/>
      <c r="S2" s="329"/>
      <c r="T2" s="329"/>
    </row>
    <row r="3" spans="2:20" ht="16" customHeight="1" thickBot="1" x14ac:dyDescent="0.2">
      <c r="B3" s="380" t="s">
        <v>624</v>
      </c>
      <c r="C3" s="381"/>
      <c r="D3" s="381"/>
      <c r="E3" s="381"/>
      <c r="F3" s="381"/>
      <c r="G3" s="381"/>
      <c r="H3" s="381"/>
      <c r="I3" s="381"/>
      <c r="J3" s="381"/>
      <c r="K3" s="381"/>
      <c r="L3" s="381"/>
      <c r="M3" s="381"/>
      <c r="N3" s="381"/>
      <c r="O3" s="381"/>
      <c r="P3" s="381"/>
      <c r="Q3" s="382"/>
      <c r="R3" s="328"/>
      <c r="S3" s="328"/>
      <c r="T3" s="328"/>
    </row>
    <row r="4" spans="2:20" ht="33" customHeight="1" thickBot="1" x14ac:dyDescent="0.2">
      <c r="B4" s="383" t="s">
        <v>625</v>
      </c>
      <c r="C4" s="384"/>
      <c r="D4" s="384"/>
      <c r="E4" s="384"/>
      <c r="F4" s="384"/>
      <c r="G4" s="384"/>
      <c r="H4" s="384"/>
      <c r="I4" s="384"/>
      <c r="J4" s="384"/>
      <c r="K4" s="384"/>
      <c r="L4" s="384"/>
      <c r="M4" s="384"/>
      <c r="N4" s="384"/>
      <c r="O4" s="384"/>
      <c r="P4" s="384"/>
      <c r="Q4" s="385"/>
      <c r="R4" s="327"/>
      <c r="S4" s="327"/>
      <c r="T4" s="327"/>
    </row>
    <row r="5" spans="2:20" ht="29.5" customHeight="1" thickBot="1" x14ac:dyDescent="0.2">
      <c r="B5" s="386" t="s">
        <v>30</v>
      </c>
      <c r="C5" s="388" t="s">
        <v>31</v>
      </c>
      <c r="D5" s="388" t="s">
        <v>123</v>
      </c>
      <c r="E5" s="388" t="s">
        <v>41</v>
      </c>
      <c r="F5" s="388" t="s">
        <v>42</v>
      </c>
      <c r="G5" s="388" t="s">
        <v>631</v>
      </c>
      <c r="H5" s="376" t="s">
        <v>154</v>
      </c>
      <c r="I5" s="374"/>
      <c r="J5" s="374"/>
      <c r="K5" s="374"/>
      <c r="L5" s="375"/>
      <c r="M5" s="376" t="s">
        <v>155</v>
      </c>
      <c r="N5" s="374"/>
      <c r="O5" s="374"/>
      <c r="P5" s="374"/>
      <c r="Q5" s="375"/>
    </row>
    <row r="6" spans="2:20" ht="16" customHeight="1" thickBot="1" x14ac:dyDescent="0.2">
      <c r="B6" s="387"/>
      <c r="C6" s="389"/>
      <c r="D6" s="389"/>
      <c r="E6" s="389"/>
      <c r="F6" s="389"/>
      <c r="G6" s="389"/>
      <c r="H6" s="169">
        <v>2020</v>
      </c>
      <c r="I6" s="169">
        <v>2021</v>
      </c>
      <c r="J6" s="169">
        <v>2022</v>
      </c>
      <c r="K6" s="169">
        <v>2023</v>
      </c>
      <c r="L6" s="169" t="s">
        <v>40</v>
      </c>
      <c r="M6" s="169">
        <v>2020</v>
      </c>
      <c r="N6" s="169">
        <v>2021</v>
      </c>
      <c r="O6" s="169">
        <v>2022</v>
      </c>
      <c r="P6" s="169">
        <v>2023</v>
      </c>
      <c r="Q6" s="169" t="s">
        <v>40</v>
      </c>
    </row>
    <row r="7" spans="2:20" s="171" customFormat="1" ht="293" x14ac:dyDescent="0.2">
      <c r="B7" s="393" t="s">
        <v>156</v>
      </c>
      <c r="C7" s="197" t="s">
        <v>157</v>
      </c>
      <c r="D7" s="197" t="s">
        <v>626</v>
      </c>
      <c r="E7" s="197" t="s">
        <v>158</v>
      </c>
      <c r="F7" s="154" t="s">
        <v>159</v>
      </c>
      <c r="G7" s="326" t="s">
        <v>938</v>
      </c>
      <c r="H7" s="126">
        <v>0</v>
      </c>
      <c r="I7" s="127">
        <v>0</v>
      </c>
      <c r="J7" s="128">
        <v>50</v>
      </c>
      <c r="K7" s="128">
        <v>100</v>
      </c>
      <c r="L7" s="129">
        <f t="shared" ref="L7:L16" si="0">+H7+I7+J7+K7</f>
        <v>150</v>
      </c>
      <c r="M7" s="130">
        <v>0</v>
      </c>
      <c r="N7" s="130">
        <v>0</v>
      </c>
      <c r="O7" s="130">
        <v>500000000</v>
      </c>
      <c r="P7" s="130">
        <v>1000000000</v>
      </c>
      <c r="Q7" s="131">
        <f t="shared" ref="Q7:Q16" si="1">+M7+N7+O7+P7</f>
        <v>1500000000</v>
      </c>
    </row>
    <row r="8" spans="2:20" s="171" customFormat="1" ht="259.5" customHeight="1" thickBot="1" x14ac:dyDescent="0.25">
      <c r="B8" s="350"/>
      <c r="C8" s="186" t="s">
        <v>160</v>
      </c>
      <c r="D8" s="186" t="s">
        <v>627</v>
      </c>
      <c r="E8" s="186" t="s">
        <v>161</v>
      </c>
      <c r="F8" s="124" t="s">
        <v>162</v>
      </c>
      <c r="G8" s="186" t="s">
        <v>937</v>
      </c>
      <c r="H8" s="132">
        <v>0</v>
      </c>
      <c r="I8" s="133">
        <v>50000</v>
      </c>
      <c r="J8" s="133">
        <v>50000</v>
      </c>
      <c r="K8" s="133">
        <v>50000</v>
      </c>
      <c r="L8" s="134">
        <f t="shared" si="0"/>
        <v>150000</v>
      </c>
      <c r="M8" s="16">
        <v>0</v>
      </c>
      <c r="N8" s="16">
        <v>300000000</v>
      </c>
      <c r="O8" s="16">
        <v>300000000</v>
      </c>
      <c r="P8" s="16">
        <v>300000000</v>
      </c>
      <c r="Q8" s="17">
        <f t="shared" si="1"/>
        <v>900000000</v>
      </c>
    </row>
    <row r="9" spans="2:20" s="171" customFormat="1" ht="310" customHeight="1" x14ac:dyDescent="0.2">
      <c r="B9" s="350"/>
      <c r="C9" s="186" t="s">
        <v>163</v>
      </c>
      <c r="D9" s="4" t="s">
        <v>628</v>
      </c>
      <c r="E9" s="186" t="s">
        <v>164</v>
      </c>
      <c r="F9" s="124" t="s">
        <v>165</v>
      </c>
      <c r="G9" s="326" t="s">
        <v>936</v>
      </c>
      <c r="H9" s="132">
        <v>0</v>
      </c>
      <c r="I9" s="132">
        <v>0</v>
      </c>
      <c r="J9" s="135">
        <v>2</v>
      </c>
      <c r="K9" s="136">
        <v>2</v>
      </c>
      <c r="L9" s="134">
        <f t="shared" si="0"/>
        <v>4</v>
      </c>
      <c r="M9" s="16">
        <v>0</v>
      </c>
      <c r="N9" s="16">
        <v>0</v>
      </c>
      <c r="O9" s="16">
        <v>400000000</v>
      </c>
      <c r="P9" s="16">
        <v>400000000</v>
      </c>
      <c r="Q9" s="17">
        <f t="shared" si="1"/>
        <v>800000000</v>
      </c>
    </row>
    <row r="10" spans="2:20" s="171" customFormat="1" ht="255" customHeight="1" x14ac:dyDescent="0.2">
      <c r="B10" s="350"/>
      <c r="C10" s="186" t="s">
        <v>166</v>
      </c>
      <c r="D10" s="186" t="s">
        <v>629</v>
      </c>
      <c r="E10" s="186" t="s">
        <v>167</v>
      </c>
      <c r="F10" s="124" t="s">
        <v>168</v>
      </c>
      <c r="G10" s="186" t="s">
        <v>935</v>
      </c>
      <c r="H10" s="132">
        <v>0</v>
      </c>
      <c r="I10" s="133">
        <v>1</v>
      </c>
      <c r="J10" s="133">
        <v>1</v>
      </c>
      <c r="K10" s="132">
        <v>0</v>
      </c>
      <c r="L10" s="134">
        <f t="shared" si="0"/>
        <v>2</v>
      </c>
      <c r="M10" s="16">
        <v>0</v>
      </c>
      <c r="N10" s="16">
        <v>450000000</v>
      </c>
      <c r="O10" s="16">
        <v>450000000</v>
      </c>
      <c r="P10" s="16">
        <v>0</v>
      </c>
      <c r="Q10" s="17">
        <f t="shared" si="1"/>
        <v>900000000</v>
      </c>
    </row>
    <row r="11" spans="2:20" ht="211" thickBot="1" x14ac:dyDescent="0.2">
      <c r="B11" s="350"/>
      <c r="C11" s="186" t="s">
        <v>169</v>
      </c>
      <c r="D11" s="34" t="s">
        <v>630</v>
      </c>
      <c r="E11" s="186" t="s">
        <v>170</v>
      </c>
      <c r="F11" s="124" t="s">
        <v>171</v>
      </c>
      <c r="G11" s="34" t="s">
        <v>934</v>
      </c>
      <c r="H11" s="132">
        <v>0</v>
      </c>
      <c r="I11" s="132">
        <v>0</v>
      </c>
      <c r="J11" s="133">
        <v>50</v>
      </c>
      <c r="K11" s="133">
        <v>50</v>
      </c>
      <c r="L11" s="134">
        <f t="shared" si="0"/>
        <v>100</v>
      </c>
      <c r="M11" s="16">
        <v>0</v>
      </c>
      <c r="N11" s="16">
        <v>0</v>
      </c>
      <c r="O11" s="16">
        <v>500000000</v>
      </c>
      <c r="P11" s="16">
        <v>500000000</v>
      </c>
      <c r="Q11" s="17">
        <f t="shared" si="1"/>
        <v>1000000000</v>
      </c>
    </row>
    <row r="12" spans="2:20" ht="224" x14ac:dyDescent="0.15">
      <c r="B12" s="350" t="s">
        <v>172</v>
      </c>
      <c r="C12" s="186" t="s">
        <v>173</v>
      </c>
      <c r="D12" s="4" t="s">
        <v>632</v>
      </c>
      <c r="E12" s="186" t="s">
        <v>174</v>
      </c>
      <c r="F12" s="124" t="s">
        <v>175</v>
      </c>
      <c r="G12" s="4" t="s">
        <v>933</v>
      </c>
      <c r="H12" s="132">
        <v>1</v>
      </c>
      <c r="I12" s="132">
        <v>0</v>
      </c>
      <c r="J12" s="132">
        <v>0</v>
      </c>
      <c r="K12" s="132">
        <v>0</v>
      </c>
      <c r="L12" s="134">
        <f t="shared" si="0"/>
        <v>1</v>
      </c>
      <c r="M12" s="16">
        <v>300000000</v>
      </c>
      <c r="N12" s="16">
        <v>0</v>
      </c>
      <c r="O12" s="16">
        <v>0</v>
      </c>
      <c r="P12" s="16">
        <v>0</v>
      </c>
      <c r="Q12" s="17">
        <f t="shared" si="1"/>
        <v>300000000</v>
      </c>
    </row>
    <row r="13" spans="2:20" ht="210.5" customHeight="1" x14ac:dyDescent="0.15">
      <c r="B13" s="350"/>
      <c r="C13" s="186" t="s">
        <v>176</v>
      </c>
      <c r="D13" s="186" t="s">
        <v>633</v>
      </c>
      <c r="E13" s="186" t="s">
        <v>177</v>
      </c>
      <c r="F13" s="124" t="s">
        <v>178</v>
      </c>
      <c r="G13" s="186" t="s">
        <v>932</v>
      </c>
      <c r="H13" s="132">
        <v>0</v>
      </c>
      <c r="I13" s="133">
        <v>2</v>
      </c>
      <c r="J13" s="133">
        <v>2</v>
      </c>
      <c r="K13" s="133">
        <v>2</v>
      </c>
      <c r="L13" s="134">
        <f t="shared" si="0"/>
        <v>6</v>
      </c>
      <c r="M13" s="16">
        <v>0</v>
      </c>
      <c r="N13" s="16">
        <v>400000000</v>
      </c>
      <c r="O13" s="16">
        <v>400000000</v>
      </c>
      <c r="P13" s="16">
        <v>400000000</v>
      </c>
      <c r="Q13" s="17">
        <f t="shared" si="1"/>
        <v>1200000000</v>
      </c>
    </row>
    <row r="14" spans="2:20" ht="252" x14ac:dyDescent="0.15">
      <c r="B14" s="350"/>
      <c r="C14" s="186" t="s">
        <v>179</v>
      </c>
      <c r="D14" s="186" t="s">
        <v>634</v>
      </c>
      <c r="E14" s="186" t="s">
        <v>180</v>
      </c>
      <c r="F14" s="124" t="s">
        <v>181</v>
      </c>
      <c r="G14" s="186" t="s">
        <v>931</v>
      </c>
      <c r="H14" s="133">
        <v>1</v>
      </c>
      <c r="I14" s="133">
        <v>2</v>
      </c>
      <c r="J14" s="133">
        <v>1</v>
      </c>
      <c r="K14" s="132">
        <v>0</v>
      </c>
      <c r="L14" s="134">
        <f t="shared" si="0"/>
        <v>4</v>
      </c>
      <c r="M14" s="16">
        <v>220000000</v>
      </c>
      <c r="N14" s="16">
        <v>440000000</v>
      </c>
      <c r="O14" s="16">
        <v>220000000</v>
      </c>
      <c r="P14" s="16">
        <v>0</v>
      </c>
      <c r="Q14" s="17">
        <f t="shared" si="1"/>
        <v>880000000</v>
      </c>
    </row>
    <row r="15" spans="2:20" ht="196" x14ac:dyDescent="0.15">
      <c r="B15" s="350"/>
      <c r="C15" s="186" t="s">
        <v>182</v>
      </c>
      <c r="D15" s="325" t="s">
        <v>635</v>
      </c>
      <c r="E15" s="186" t="s">
        <v>183</v>
      </c>
      <c r="F15" s="124" t="s">
        <v>184</v>
      </c>
      <c r="G15" s="186" t="s">
        <v>930</v>
      </c>
      <c r="H15" s="132">
        <v>1</v>
      </c>
      <c r="I15" s="132">
        <v>0</v>
      </c>
      <c r="J15" s="132">
        <v>0</v>
      </c>
      <c r="K15" s="132">
        <v>0</v>
      </c>
      <c r="L15" s="134">
        <f t="shared" si="0"/>
        <v>1</v>
      </c>
      <c r="M15" s="16">
        <v>600000000</v>
      </c>
      <c r="N15" s="16">
        <v>0</v>
      </c>
      <c r="O15" s="16">
        <v>0</v>
      </c>
      <c r="P15" s="16">
        <v>0</v>
      </c>
      <c r="Q15" s="17">
        <f t="shared" si="1"/>
        <v>600000000</v>
      </c>
    </row>
    <row r="16" spans="2:20" ht="173.25" customHeight="1" thickBot="1" x14ac:dyDescent="0.2">
      <c r="B16" s="350"/>
      <c r="C16" s="186" t="s">
        <v>185</v>
      </c>
      <c r="D16" s="34" t="s">
        <v>636</v>
      </c>
      <c r="E16" s="186" t="s">
        <v>186</v>
      </c>
      <c r="F16" s="124" t="s">
        <v>187</v>
      </c>
      <c r="G16" s="34" t="s">
        <v>929</v>
      </c>
      <c r="H16" s="133">
        <v>2</v>
      </c>
      <c r="I16" s="133">
        <v>0</v>
      </c>
      <c r="J16" s="133">
        <v>2</v>
      </c>
      <c r="K16" s="132">
        <v>3</v>
      </c>
      <c r="L16" s="134">
        <f t="shared" si="0"/>
        <v>7</v>
      </c>
      <c r="M16" s="16">
        <v>500000000</v>
      </c>
      <c r="N16" s="16">
        <v>0</v>
      </c>
      <c r="O16" s="16">
        <v>500000000</v>
      </c>
      <c r="P16" s="16">
        <v>750000000</v>
      </c>
      <c r="Q16" s="17">
        <f t="shared" si="1"/>
        <v>1750000000</v>
      </c>
    </row>
    <row r="17" spans="2:18" ht="24" customHeight="1" thickBot="1" x14ac:dyDescent="0.2">
      <c r="B17" s="394" t="s">
        <v>637</v>
      </c>
      <c r="C17" s="395"/>
      <c r="D17" s="395"/>
      <c r="E17" s="395"/>
      <c r="F17" s="395"/>
      <c r="G17" s="395"/>
      <c r="H17" s="395"/>
      <c r="I17" s="395"/>
      <c r="J17" s="395"/>
      <c r="K17" s="395"/>
      <c r="L17" s="395"/>
      <c r="M17" s="395"/>
      <c r="N17" s="395"/>
      <c r="O17" s="395"/>
      <c r="P17" s="395"/>
      <c r="Q17" s="396"/>
      <c r="R17" s="324"/>
    </row>
    <row r="18" spans="2:18" ht="32.25" customHeight="1" thickBot="1" x14ac:dyDescent="0.2">
      <c r="B18" s="397" t="s">
        <v>638</v>
      </c>
      <c r="C18" s="398"/>
      <c r="D18" s="398"/>
      <c r="E18" s="398"/>
      <c r="F18" s="398"/>
      <c r="G18" s="398"/>
      <c r="H18" s="398"/>
      <c r="I18" s="398"/>
      <c r="J18" s="398"/>
      <c r="K18" s="398"/>
      <c r="L18" s="398"/>
      <c r="M18" s="398"/>
      <c r="N18" s="398"/>
      <c r="O18" s="398"/>
      <c r="P18" s="398"/>
      <c r="Q18" s="399"/>
      <c r="R18" s="324"/>
    </row>
    <row r="19" spans="2:18" ht="210" x14ac:dyDescent="0.15">
      <c r="B19" s="354" t="s">
        <v>188</v>
      </c>
      <c r="C19" s="4" t="s">
        <v>189</v>
      </c>
      <c r="D19" s="4" t="s">
        <v>639</v>
      </c>
      <c r="E19" s="4" t="s">
        <v>190</v>
      </c>
      <c r="F19" s="180" t="s">
        <v>191</v>
      </c>
      <c r="G19" s="4" t="s">
        <v>928</v>
      </c>
      <c r="H19" s="181">
        <v>0</v>
      </c>
      <c r="I19" s="182">
        <v>1</v>
      </c>
      <c r="J19" s="182">
        <v>1</v>
      </c>
      <c r="K19" s="182">
        <v>1</v>
      </c>
      <c r="L19" s="183">
        <f>+H19+I19+J19+K19</f>
        <v>3</v>
      </c>
      <c r="M19" s="9">
        <v>0</v>
      </c>
      <c r="N19" s="184">
        <v>150000000</v>
      </c>
      <c r="O19" s="184">
        <v>150000000</v>
      </c>
      <c r="P19" s="184">
        <v>150000000</v>
      </c>
      <c r="Q19" s="10">
        <f>+M19+N19+O19+P19</f>
        <v>450000000</v>
      </c>
    </row>
    <row r="20" spans="2:18" ht="211" thickBot="1" x14ac:dyDescent="0.2">
      <c r="B20" s="350"/>
      <c r="C20" s="186" t="s">
        <v>192</v>
      </c>
      <c r="D20" s="186" t="s">
        <v>640</v>
      </c>
      <c r="E20" s="186" t="s">
        <v>193</v>
      </c>
      <c r="F20" s="124" t="s">
        <v>194</v>
      </c>
      <c r="G20" s="34" t="s">
        <v>927</v>
      </c>
      <c r="H20" s="132">
        <v>0</v>
      </c>
      <c r="I20" s="137">
        <v>0</v>
      </c>
      <c r="J20" s="137">
        <v>2</v>
      </c>
      <c r="K20" s="132">
        <v>2</v>
      </c>
      <c r="L20" s="134">
        <f>+H20+I20+J20+K20</f>
        <v>4</v>
      </c>
      <c r="M20" s="16">
        <v>0</v>
      </c>
      <c r="N20" s="138">
        <v>0</v>
      </c>
      <c r="O20" s="138">
        <v>500000000</v>
      </c>
      <c r="P20" s="16">
        <v>500000000</v>
      </c>
      <c r="Q20" s="17">
        <f>+M20+N20+O20+P20</f>
        <v>1000000000</v>
      </c>
    </row>
    <row r="21" spans="2:18" ht="225.5" customHeight="1" thickBot="1" x14ac:dyDescent="0.2">
      <c r="B21" s="121" t="s">
        <v>195</v>
      </c>
      <c r="C21" s="186" t="s">
        <v>196</v>
      </c>
      <c r="D21" s="186" t="s">
        <v>641</v>
      </c>
      <c r="E21" s="186" t="s">
        <v>197</v>
      </c>
      <c r="F21" s="124" t="s">
        <v>198</v>
      </c>
      <c r="G21" s="323" t="s">
        <v>926</v>
      </c>
      <c r="H21" s="132">
        <v>0</v>
      </c>
      <c r="I21" s="132">
        <v>0</v>
      </c>
      <c r="J21" s="135">
        <v>1</v>
      </c>
      <c r="K21" s="135">
        <v>2</v>
      </c>
      <c r="L21" s="134">
        <f>+H21+I21+J21+K21</f>
        <v>3</v>
      </c>
      <c r="M21" s="16">
        <v>0</v>
      </c>
      <c r="N21" s="16">
        <v>0</v>
      </c>
      <c r="O21" s="139">
        <v>750000000</v>
      </c>
      <c r="P21" s="139">
        <v>1250000000</v>
      </c>
      <c r="Q21" s="17">
        <f>+M21+N21+O21+P21</f>
        <v>2000000000</v>
      </c>
    </row>
    <row r="22" spans="2:18" ht="210.5" customHeight="1" x14ac:dyDescent="0.15">
      <c r="B22" s="350" t="s">
        <v>199</v>
      </c>
      <c r="C22" s="186" t="s">
        <v>200</v>
      </c>
      <c r="D22" s="186" t="s">
        <v>642</v>
      </c>
      <c r="E22" s="186" t="s">
        <v>201</v>
      </c>
      <c r="F22" s="124" t="s">
        <v>202</v>
      </c>
      <c r="G22" s="197" t="s">
        <v>925</v>
      </c>
      <c r="H22" s="133">
        <v>2</v>
      </c>
      <c r="I22" s="133">
        <v>0</v>
      </c>
      <c r="J22" s="132">
        <v>0</v>
      </c>
      <c r="K22" s="132">
        <v>2</v>
      </c>
      <c r="L22" s="134">
        <f>+H22+I22+J22+K22</f>
        <v>4</v>
      </c>
      <c r="M22" s="138">
        <v>500000000</v>
      </c>
      <c r="N22" s="139">
        <v>0</v>
      </c>
      <c r="O22" s="16">
        <v>0</v>
      </c>
      <c r="P22" s="16">
        <v>500000000</v>
      </c>
      <c r="Q22" s="17">
        <f>+M22+N22+O22+P22</f>
        <v>1000000000</v>
      </c>
    </row>
    <row r="23" spans="2:18" ht="206.25" customHeight="1" thickBot="1" x14ac:dyDescent="0.2">
      <c r="B23" s="350"/>
      <c r="C23" s="186" t="s">
        <v>203</v>
      </c>
      <c r="D23" s="34" t="s">
        <v>643</v>
      </c>
      <c r="E23" s="186" t="s">
        <v>204</v>
      </c>
      <c r="F23" s="124" t="s">
        <v>205</v>
      </c>
      <c r="G23" s="34" t="s">
        <v>924</v>
      </c>
      <c r="H23" s="135">
        <v>1</v>
      </c>
      <c r="I23" s="135">
        <v>1</v>
      </c>
      <c r="J23" s="124">
        <v>1</v>
      </c>
      <c r="K23" s="124">
        <v>1</v>
      </c>
      <c r="L23" s="134">
        <f>+H23+I23+J23+K23</f>
        <v>4</v>
      </c>
      <c r="M23" s="138">
        <v>100000000</v>
      </c>
      <c r="N23" s="139">
        <v>100000000</v>
      </c>
      <c r="O23" s="139">
        <v>100000000</v>
      </c>
      <c r="P23" s="139">
        <v>100000000</v>
      </c>
      <c r="Q23" s="17">
        <f>+M23+N23+O23+P23</f>
        <v>400000000</v>
      </c>
    </row>
    <row r="24" spans="2:18" ht="24" customHeight="1" thickBot="1" x14ac:dyDescent="0.2">
      <c r="B24" s="400" t="s">
        <v>644</v>
      </c>
      <c r="C24" s="401"/>
      <c r="D24" s="401"/>
      <c r="E24" s="401"/>
      <c r="F24" s="401"/>
      <c r="G24" s="401"/>
      <c r="H24" s="401"/>
      <c r="I24" s="401"/>
      <c r="J24" s="401"/>
      <c r="K24" s="401"/>
      <c r="L24" s="401"/>
      <c r="M24" s="401"/>
      <c r="N24" s="401"/>
      <c r="O24" s="401"/>
      <c r="P24" s="401"/>
      <c r="Q24" s="402"/>
      <c r="R24" s="322"/>
    </row>
    <row r="25" spans="2:18" ht="37" customHeight="1" thickBot="1" x14ac:dyDescent="0.2">
      <c r="B25" s="390" t="s">
        <v>645</v>
      </c>
      <c r="C25" s="391"/>
      <c r="D25" s="391"/>
      <c r="E25" s="391"/>
      <c r="F25" s="391"/>
      <c r="G25" s="391"/>
      <c r="H25" s="391"/>
      <c r="I25" s="391"/>
      <c r="J25" s="391"/>
      <c r="K25" s="391"/>
      <c r="L25" s="391"/>
      <c r="M25" s="391"/>
      <c r="N25" s="391"/>
      <c r="O25" s="391"/>
      <c r="P25" s="391"/>
      <c r="Q25" s="392"/>
      <c r="R25" s="322"/>
    </row>
    <row r="26" spans="2:18" ht="196" x14ac:dyDescent="0.15">
      <c r="B26" s="350" t="s">
        <v>206</v>
      </c>
      <c r="C26" s="186" t="s">
        <v>207</v>
      </c>
      <c r="D26" s="197" t="s">
        <v>646</v>
      </c>
      <c r="E26" s="186" t="s">
        <v>208</v>
      </c>
      <c r="F26" s="124" t="s">
        <v>209</v>
      </c>
      <c r="G26" s="197" t="s">
        <v>923</v>
      </c>
      <c r="H26" s="135">
        <v>1</v>
      </c>
      <c r="I26" s="135">
        <v>2</v>
      </c>
      <c r="J26" s="132">
        <v>0</v>
      </c>
      <c r="K26" s="132">
        <v>0</v>
      </c>
      <c r="L26" s="134">
        <f t="shared" ref="L26:L41" si="2">+H26+I26+J26+K26</f>
        <v>3</v>
      </c>
      <c r="M26" s="16">
        <v>320000000</v>
      </c>
      <c r="N26" s="16">
        <v>640000000</v>
      </c>
      <c r="O26" s="16">
        <v>0</v>
      </c>
      <c r="P26" s="16">
        <v>0</v>
      </c>
      <c r="Q26" s="17">
        <f t="shared" ref="Q26:Q41" si="3">+M26+N26+O26+P26</f>
        <v>960000000</v>
      </c>
    </row>
    <row r="27" spans="2:18" ht="168" x14ac:dyDescent="0.15">
      <c r="B27" s="350"/>
      <c r="C27" s="186" t="s">
        <v>210</v>
      </c>
      <c r="D27" s="186" t="s">
        <v>647</v>
      </c>
      <c r="E27" s="186" t="s">
        <v>211</v>
      </c>
      <c r="F27" s="124" t="s">
        <v>212</v>
      </c>
      <c r="G27" s="186" t="s">
        <v>922</v>
      </c>
      <c r="H27" s="132">
        <v>0</v>
      </c>
      <c r="I27" s="135">
        <v>0</v>
      </c>
      <c r="J27" s="124">
        <v>1</v>
      </c>
      <c r="K27" s="124">
        <v>2</v>
      </c>
      <c r="L27" s="134">
        <f t="shared" si="2"/>
        <v>3</v>
      </c>
      <c r="M27" s="16">
        <v>0</v>
      </c>
      <c r="N27" s="16">
        <v>0</v>
      </c>
      <c r="O27" s="16">
        <v>400000000</v>
      </c>
      <c r="P27" s="16">
        <v>800000000</v>
      </c>
      <c r="Q27" s="17">
        <f t="shared" si="3"/>
        <v>1200000000</v>
      </c>
    </row>
    <row r="28" spans="2:18" ht="187.25" customHeight="1" x14ac:dyDescent="0.15">
      <c r="B28" s="350"/>
      <c r="C28" s="186" t="s">
        <v>213</v>
      </c>
      <c r="D28" s="186" t="s">
        <v>648</v>
      </c>
      <c r="E28" s="186" t="s">
        <v>214</v>
      </c>
      <c r="F28" s="124" t="s">
        <v>215</v>
      </c>
      <c r="G28" s="186" t="s">
        <v>921</v>
      </c>
      <c r="H28" s="132">
        <v>0</v>
      </c>
      <c r="I28" s="132">
        <v>0</v>
      </c>
      <c r="J28" s="124">
        <v>100</v>
      </c>
      <c r="K28" s="124">
        <v>100</v>
      </c>
      <c r="L28" s="134">
        <f t="shared" si="2"/>
        <v>200</v>
      </c>
      <c r="M28" s="16">
        <v>0</v>
      </c>
      <c r="N28" s="16">
        <v>0</v>
      </c>
      <c r="O28" s="16">
        <v>500000000</v>
      </c>
      <c r="P28" s="16">
        <v>500000000</v>
      </c>
      <c r="Q28" s="17">
        <f t="shared" si="3"/>
        <v>1000000000</v>
      </c>
    </row>
    <row r="29" spans="2:18" ht="196" x14ac:dyDescent="0.15">
      <c r="B29" s="350"/>
      <c r="C29" s="186" t="s">
        <v>216</v>
      </c>
      <c r="D29" s="186" t="s">
        <v>649</v>
      </c>
      <c r="E29" s="124" t="s">
        <v>217</v>
      </c>
      <c r="F29" s="124" t="s">
        <v>218</v>
      </c>
      <c r="G29" s="186" t="s">
        <v>920</v>
      </c>
      <c r="H29" s="132">
        <v>0</v>
      </c>
      <c r="I29" s="132">
        <v>0</v>
      </c>
      <c r="J29" s="124">
        <v>50</v>
      </c>
      <c r="K29" s="124">
        <v>50</v>
      </c>
      <c r="L29" s="134">
        <f t="shared" si="2"/>
        <v>100</v>
      </c>
      <c r="M29" s="16">
        <v>0</v>
      </c>
      <c r="N29" s="16">
        <v>0</v>
      </c>
      <c r="O29" s="16">
        <v>850000000</v>
      </c>
      <c r="P29" s="16">
        <v>850000000</v>
      </c>
      <c r="Q29" s="17">
        <f t="shared" si="3"/>
        <v>1700000000</v>
      </c>
    </row>
    <row r="30" spans="2:18" ht="199.75" customHeight="1" x14ac:dyDescent="0.15">
      <c r="B30" s="350"/>
      <c r="C30" s="186" t="s">
        <v>219</v>
      </c>
      <c r="D30" s="186" t="s">
        <v>650</v>
      </c>
      <c r="E30" s="186" t="s">
        <v>220</v>
      </c>
      <c r="F30" s="124" t="s">
        <v>221</v>
      </c>
      <c r="G30" s="186" t="s">
        <v>919</v>
      </c>
      <c r="H30" s="132">
        <v>0</v>
      </c>
      <c r="I30" s="135">
        <v>0</v>
      </c>
      <c r="J30" s="124">
        <v>750</v>
      </c>
      <c r="K30" s="132">
        <v>750</v>
      </c>
      <c r="L30" s="134">
        <f t="shared" si="2"/>
        <v>1500</v>
      </c>
      <c r="M30" s="16">
        <v>0</v>
      </c>
      <c r="N30" s="16">
        <v>0</v>
      </c>
      <c r="O30" s="16">
        <v>400000000</v>
      </c>
      <c r="P30" s="16">
        <v>400000000</v>
      </c>
      <c r="Q30" s="17">
        <f t="shared" si="3"/>
        <v>800000000</v>
      </c>
    </row>
    <row r="31" spans="2:18" ht="236.25" customHeight="1" x14ac:dyDescent="0.15">
      <c r="B31" s="350"/>
      <c r="C31" s="186" t="s">
        <v>222</v>
      </c>
      <c r="D31" s="186" t="s">
        <v>651</v>
      </c>
      <c r="E31" s="186" t="s">
        <v>223</v>
      </c>
      <c r="F31" s="124" t="s">
        <v>224</v>
      </c>
      <c r="G31" s="186" t="s">
        <v>918</v>
      </c>
      <c r="H31" s="132">
        <v>0</v>
      </c>
      <c r="I31" s="135">
        <v>0</v>
      </c>
      <c r="J31" s="124">
        <v>2</v>
      </c>
      <c r="K31" s="132">
        <v>2</v>
      </c>
      <c r="L31" s="134">
        <f t="shared" si="2"/>
        <v>4</v>
      </c>
      <c r="M31" s="16">
        <v>0</v>
      </c>
      <c r="N31" s="16">
        <v>0</v>
      </c>
      <c r="O31" s="16">
        <v>400000000</v>
      </c>
      <c r="P31" s="16">
        <v>400000000</v>
      </c>
      <c r="Q31" s="17">
        <f t="shared" si="3"/>
        <v>800000000</v>
      </c>
    </row>
    <row r="32" spans="2:18" ht="166.75" customHeight="1" x14ac:dyDescent="0.15">
      <c r="B32" s="350"/>
      <c r="C32" s="186" t="s">
        <v>225</v>
      </c>
      <c r="D32" s="186" t="s">
        <v>652</v>
      </c>
      <c r="E32" s="186" t="s">
        <v>226</v>
      </c>
      <c r="F32" s="124" t="s">
        <v>227</v>
      </c>
      <c r="G32" s="186" t="s">
        <v>917</v>
      </c>
      <c r="H32" s="135">
        <v>2</v>
      </c>
      <c r="I32" s="135">
        <v>2</v>
      </c>
      <c r="J32" s="132">
        <v>0</v>
      </c>
      <c r="K32" s="132">
        <v>0</v>
      </c>
      <c r="L32" s="134">
        <f t="shared" si="2"/>
        <v>4</v>
      </c>
      <c r="M32" s="16">
        <v>400000000</v>
      </c>
      <c r="N32" s="16">
        <v>400000000</v>
      </c>
      <c r="O32" s="16">
        <v>0</v>
      </c>
      <c r="P32" s="16">
        <v>0</v>
      </c>
      <c r="Q32" s="17">
        <f t="shared" si="3"/>
        <v>800000000</v>
      </c>
    </row>
    <row r="33" spans="2:17" ht="224" x14ac:dyDescent="0.15">
      <c r="B33" s="350"/>
      <c r="C33" s="186" t="s">
        <v>228</v>
      </c>
      <c r="D33" s="186" t="s">
        <v>653</v>
      </c>
      <c r="E33" s="186" t="s">
        <v>229</v>
      </c>
      <c r="F33" s="124" t="s">
        <v>230</v>
      </c>
      <c r="G33" s="186" t="s">
        <v>916</v>
      </c>
      <c r="H33" s="132">
        <v>0</v>
      </c>
      <c r="I33" s="135">
        <v>2</v>
      </c>
      <c r="J33" s="124">
        <v>2</v>
      </c>
      <c r="K33" s="132">
        <v>0</v>
      </c>
      <c r="L33" s="134">
        <f t="shared" si="2"/>
        <v>4</v>
      </c>
      <c r="M33" s="16">
        <v>0</v>
      </c>
      <c r="N33" s="16">
        <v>400000000</v>
      </c>
      <c r="O33" s="16">
        <v>400000000</v>
      </c>
      <c r="P33" s="16">
        <v>0</v>
      </c>
      <c r="Q33" s="17">
        <f t="shared" si="3"/>
        <v>800000000</v>
      </c>
    </row>
    <row r="34" spans="2:17" ht="252" x14ac:dyDescent="0.15">
      <c r="B34" s="350"/>
      <c r="C34" s="186" t="s">
        <v>231</v>
      </c>
      <c r="D34" s="186" t="s">
        <v>654</v>
      </c>
      <c r="E34" s="186" t="s">
        <v>232</v>
      </c>
      <c r="F34" s="124" t="s">
        <v>233</v>
      </c>
      <c r="G34" s="186" t="s">
        <v>915</v>
      </c>
      <c r="H34" s="132">
        <v>0</v>
      </c>
      <c r="I34" s="135">
        <v>2</v>
      </c>
      <c r="J34" s="132">
        <v>0</v>
      </c>
      <c r="K34" s="132">
        <v>0</v>
      </c>
      <c r="L34" s="134">
        <f t="shared" si="2"/>
        <v>2</v>
      </c>
      <c r="M34" s="16">
        <v>0</v>
      </c>
      <c r="N34" s="16">
        <v>400000000</v>
      </c>
      <c r="O34" s="16">
        <v>0</v>
      </c>
      <c r="P34" s="16">
        <v>0</v>
      </c>
      <c r="Q34" s="17">
        <f t="shared" si="3"/>
        <v>400000000</v>
      </c>
    </row>
    <row r="35" spans="2:17" ht="240" customHeight="1" x14ac:dyDescent="0.15">
      <c r="B35" s="350"/>
      <c r="C35" s="186" t="s">
        <v>234</v>
      </c>
      <c r="D35" s="186" t="s">
        <v>655</v>
      </c>
      <c r="E35" s="186" t="s">
        <v>235</v>
      </c>
      <c r="F35" s="124" t="s">
        <v>236</v>
      </c>
      <c r="G35" s="186" t="s">
        <v>914</v>
      </c>
      <c r="H35" s="135">
        <v>1</v>
      </c>
      <c r="I35" s="135">
        <v>1</v>
      </c>
      <c r="J35" s="132">
        <v>0</v>
      </c>
      <c r="K35" s="132">
        <v>0</v>
      </c>
      <c r="L35" s="134">
        <f t="shared" si="2"/>
        <v>2</v>
      </c>
      <c r="M35" s="16">
        <v>250000000</v>
      </c>
      <c r="N35" s="16">
        <v>250000000</v>
      </c>
      <c r="O35" s="16">
        <v>0</v>
      </c>
      <c r="P35" s="16">
        <v>0</v>
      </c>
      <c r="Q35" s="17">
        <f t="shared" si="3"/>
        <v>500000000</v>
      </c>
    </row>
    <row r="36" spans="2:17" ht="206.25" customHeight="1" thickBot="1" x14ac:dyDescent="0.2">
      <c r="B36" s="350"/>
      <c r="C36" s="186" t="s">
        <v>237</v>
      </c>
      <c r="D36" s="119" t="s">
        <v>656</v>
      </c>
      <c r="E36" s="119" t="s">
        <v>238</v>
      </c>
      <c r="F36" s="14" t="s">
        <v>239</v>
      </c>
      <c r="G36" s="174" t="s">
        <v>913</v>
      </c>
      <c r="H36" s="132">
        <v>0</v>
      </c>
      <c r="I36" s="135">
        <v>2</v>
      </c>
      <c r="J36" s="124">
        <v>2</v>
      </c>
      <c r="K36" s="132">
        <v>0</v>
      </c>
      <c r="L36" s="134">
        <f t="shared" si="2"/>
        <v>4</v>
      </c>
      <c r="M36" s="16">
        <v>0</v>
      </c>
      <c r="N36" s="16">
        <v>200000000</v>
      </c>
      <c r="O36" s="16">
        <v>200000000</v>
      </c>
      <c r="P36" s="16">
        <v>0</v>
      </c>
      <c r="Q36" s="17">
        <f t="shared" si="3"/>
        <v>400000000</v>
      </c>
    </row>
    <row r="37" spans="2:17" ht="186.5" customHeight="1" x14ac:dyDescent="0.15">
      <c r="B37" s="350" t="s">
        <v>240</v>
      </c>
      <c r="C37" s="186" t="s">
        <v>241</v>
      </c>
      <c r="D37" s="4" t="s">
        <v>657</v>
      </c>
      <c r="E37" s="186" t="s">
        <v>242</v>
      </c>
      <c r="F37" s="124" t="s">
        <v>243</v>
      </c>
      <c r="G37" s="197" t="s">
        <v>912</v>
      </c>
      <c r="H37" s="132">
        <v>0</v>
      </c>
      <c r="I37" s="135">
        <v>1</v>
      </c>
      <c r="J37" s="132">
        <v>0</v>
      </c>
      <c r="K37" s="132">
        <v>0</v>
      </c>
      <c r="L37" s="134">
        <f t="shared" si="2"/>
        <v>1</v>
      </c>
      <c r="M37" s="16">
        <v>0</v>
      </c>
      <c r="N37" s="16">
        <v>150000000</v>
      </c>
      <c r="O37" s="16">
        <v>0</v>
      </c>
      <c r="P37" s="16">
        <v>0</v>
      </c>
      <c r="Q37" s="17">
        <f t="shared" si="3"/>
        <v>150000000</v>
      </c>
    </row>
    <row r="38" spans="2:17" ht="187.75" customHeight="1" x14ac:dyDescent="0.15">
      <c r="B38" s="350"/>
      <c r="C38" s="186" t="s">
        <v>244</v>
      </c>
      <c r="D38" s="186" t="s">
        <v>658</v>
      </c>
      <c r="E38" s="186" t="s">
        <v>245</v>
      </c>
      <c r="F38" s="124" t="s">
        <v>246</v>
      </c>
      <c r="G38" s="186" t="s">
        <v>911</v>
      </c>
      <c r="H38" s="132">
        <v>0</v>
      </c>
      <c r="I38" s="135">
        <v>21</v>
      </c>
      <c r="J38" s="124">
        <v>20</v>
      </c>
      <c r="K38" s="124">
        <v>20</v>
      </c>
      <c r="L38" s="134">
        <f t="shared" si="2"/>
        <v>61</v>
      </c>
      <c r="M38" s="16">
        <v>0</v>
      </c>
      <c r="N38" s="16">
        <v>210000000</v>
      </c>
      <c r="O38" s="16">
        <v>200000000</v>
      </c>
      <c r="P38" s="16">
        <v>200000000</v>
      </c>
      <c r="Q38" s="17">
        <f t="shared" si="3"/>
        <v>610000000</v>
      </c>
    </row>
    <row r="39" spans="2:17" ht="238" x14ac:dyDescent="0.15">
      <c r="B39" s="350"/>
      <c r="C39" s="186" t="s">
        <v>247</v>
      </c>
      <c r="D39" s="186" t="s">
        <v>659</v>
      </c>
      <c r="E39" s="175" t="s">
        <v>248</v>
      </c>
      <c r="F39" s="124" t="s">
        <v>249</v>
      </c>
      <c r="G39" s="186" t="s">
        <v>910</v>
      </c>
      <c r="H39" s="132">
        <v>0</v>
      </c>
      <c r="I39" s="135">
        <v>1</v>
      </c>
      <c r="J39" s="132">
        <v>0</v>
      </c>
      <c r="K39" s="124">
        <v>1</v>
      </c>
      <c r="L39" s="134">
        <f t="shared" si="2"/>
        <v>2</v>
      </c>
      <c r="M39" s="16">
        <v>0</v>
      </c>
      <c r="N39" s="16">
        <v>250000000</v>
      </c>
      <c r="O39" s="16">
        <v>0</v>
      </c>
      <c r="P39" s="16">
        <v>250000000</v>
      </c>
      <c r="Q39" s="17">
        <f t="shared" si="3"/>
        <v>500000000</v>
      </c>
    </row>
    <row r="40" spans="2:17" ht="180.5" customHeight="1" thickBot="1" x14ac:dyDescent="0.2">
      <c r="B40" s="350"/>
      <c r="C40" s="186" t="s">
        <v>250</v>
      </c>
      <c r="D40" s="34" t="s">
        <v>660</v>
      </c>
      <c r="E40" s="175" t="s">
        <v>251</v>
      </c>
      <c r="F40" s="124" t="s">
        <v>252</v>
      </c>
      <c r="G40" s="34" t="s">
        <v>909</v>
      </c>
      <c r="H40" s="132">
        <v>0</v>
      </c>
      <c r="I40" s="135">
        <v>1</v>
      </c>
      <c r="J40" s="124">
        <v>1</v>
      </c>
      <c r="K40" s="132">
        <v>0</v>
      </c>
      <c r="L40" s="134">
        <f t="shared" si="2"/>
        <v>2</v>
      </c>
      <c r="M40" s="16">
        <v>0</v>
      </c>
      <c r="N40" s="16">
        <v>150000000</v>
      </c>
      <c r="O40" s="16">
        <v>150000000</v>
      </c>
      <c r="P40" s="16">
        <v>0</v>
      </c>
      <c r="Q40" s="17">
        <f t="shared" si="3"/>
        <v>300000000</v>
      </c>
    </row>
    <row r="41" spans="2:17" ht="209.25" customHeight="1" thickBot="1" x14ac:dyDescent="0.2">
      <c r="B41" s="122" t="s">
        <v>253</v>
      </c>
      <c r="C41" s="34" t="s">
        <v>254</v>
      </c>
      <c r="D41" s="321" t="s">
        <v>661</v>
      </c>
      <c r="E41" s="34" t="s">
        <v>255</v>
      </c>
      <c r="F41" s="166" t="s">
        <v>256</v>
      </c>
      <c r="G41" s="321" t="s">
        <v>908</v>
      </c>
      <c r="H41" s="179">
        <v>1</v>
      </c>
      <c r="I41" s="179">
        <v>1</v>
      </c>
      <c r="J41" s="166">
        <v>1</v>
      </c>
      <c r="K41" s="166">
        <v>1</v>
      </c>
      <c r="L41" s="35">
        <f t="shared" si="2"/>
        <v>4</v>
      </c>
      <c r="M41" s="36">
        <v>100000000</v>
      </c>
      <c r="N41" s="36">
        <v>100000000</v>
      </c>
      <c r="O41" s="36">
        <v>100000000</v>
      </c>
      <c r="P41" s="36">
        <v>100000000</v>
      </c>
      <c r="Q41" s="167">
        <f t="shared" si="3"/>
        <v>400000000</v>
      </c>
    </row>
    <row r="42" spans="2:17" ht="14" thickBot="1" x14ac:dyDescent="0.2">
      <c r="B42" s="311"/>
      <c r="C42" s="310"/>
      <c r="D42" s="310"/>
      <c r="E42" s="310"/>
      <c r="F42" s="301"/>
      <c r="G42" s="301"/>
      <c r="H42" s="312"/>
      <c r="I42" s="312"/>
      <c r="J42" s="312"/>
      <c r="K42" s="312"/>
      <c r="L42" s="176"/>
      <c r="M42" s="295"/>
      <c r="N42" s="295"/>
      <c r="O42" s="295"/>
      <c r="P42" s="320" t="s">
        <v>671</v>
      </c>
      <c r="Q42" s="319">
        <v>26000000000</v>
      </c>
    </row>
    <row r="43" spans="2:17" x14ac:dyDescent="0.15">
      <c r="B43" s="311"/>
      <c r="C43" s="310"/>
      <c r="D43" s="310"/>
      <c r="E43" s="310"/>
      <c r="F43" s="318"/>
      <c r="G43" s="318"/>
      <c r="H43" s="312"/>
      <c r="I43" s="312"/>
      <c r="J43" s="312"/>
      <c r="K43" s="312"/>
      <c r="L43" s="176"/>
      <c r="M43" s="295"/>
      <c r="N43" s="295"/>
      <c r="O43" s="295"/>
      <c r="P43" s="295"/>
      <c r="Q43" s="295"/>
    </row>
    <row r="44" spans="2:17" x14ac:dyDescent="0.15">
      <c r="B44" s="311"/>
      <c r="C44" s="303"/>
      <c r="D44" s="303"/>
      <c r="E44" s="310"/>
      <c r="F44" s="301"/>
      <c r="G44" s="301"/>
      <c r="H44" s="312"/>
      <c r="I44" s="312"/>
      <c r="J44" s="312"/>
      <c r="K44" s="312"/>
      <c r="L44" s="176"/>
      <c r="M44" s="295"/>
      <c r="N44" s="295"/>
      <c r="O44" s="295"/>
      <c r="P44" s="295"/>
      <c r="Q44" s="295"/>
    </row>
    <row r="45" spans="2:17" x14ac:dyDescent="0.15">
      <c r="B45" s="311"/>
      <c r="C45" s="303"/>
      <c r="D45" s="303"/>
      <c r="E45" s="310"/>
      <c r="F45" s="301"/>
      <c r="G45" s="301"/>
      <c r="H45" s="312"/>
      <c r="I45" s="312"/>
      <c r="J45" s="312"/>
      <c r="K45" s="312"/>
      <c r="L45" s="176"/>
      <c r="M45" s="295"/>
      <c r="N45" s="295"/>
      <c r="O45" s="295"/>
      <c r="P45" s="295"/>
      <c r="Q45" s="295"/>
    </row>
    <row r="46" spans="2:17" x14ac:dyDescent="0.15">
      <c r="B46" s="311"/>
      <c r="C46" s="303"/>
      <c r="D46" s="303"/>
      <c r="E46" s="310"/>
      <c r="F46" s="301"/>
      <c r="G46" s="301"/>
      <c r="H46" s="312"/>
      <c r="I46" s="312"/>
      <c r="J46" s="312"/>
      <c r="K46" s="312"/>
      <c r="L46" s="176"/>
      <c r="M46" s="295"/>
      <c r="N46" s="295"/>
      <c r="O46" s="295"/>
      <c r="P46" s="295"/>
      <c r="Q46" s="295"/>
    </row>
    <row r="47" spans="2:17" x14ac:dyDescent="0.15">
      <c r="B47" s="311"/>
      <c r="C47" s="303"/>
      <c r="D47" s="303"/>
      <c r="E47" s="310"/>
      <c r="F47" s="301"/>
      <c r="G47" s="301"/>
      <c r="H47" s="312"/>
      <c r="I47" s="312"/>
      <c r="J47" s="312"/>
      <c r="K47" s="312"/>
      <c r="L47" s="176"/>
      <c r="M47" s="295"/>
      <c r="N47" s="295"/>
      <c r="O47" s="295"/>
      <c r="P47" s="295"/>
      <c r="Q47" s="295"/>
    </row>
    <row r="48" spans="2:17" x14ac:dyDescent="0.15">
      <c r="B48" s="311"/>
      <c r="C48" s="303"/>
      <c r="D48" s="303"/>
      <c r="E48" s="310"/>
      <c r="F48" s="301"/>
      <c r="G48" s="301"/>
      <c r="H48" s="312"/>
      <c r="I48" s="312"/>
      <c r="J48" s="312"/>
      <c r="K48" s="312"/>
      <c r="L48" s="176"/>
      <c r="M48" s="295"/>
      <c r="N48" s="295"/>
      <c r="O48" s="295"/>
      <c r="P48" s="295"/>
      <c r="Q48" s="295"/>
    </row>
    <row r="49" spans="2:17" x14ac:dyDescent="0.15">
      <c r="B49" s="311"/>
      <c r="C49" s="303"/>
      <c r="D49" s="303"/>
      <c r="E49" s="310"/>
      <c r="F49" s="301"/>
      <c r="G49" s="301"/>
      <c r="H49" s="312"/>
      <c r="I49" s="312"/>
      <c r="J49" s="312"/>
      <c r="K49" s="312"/>
      <c r="L49" s="176"/>
      <c r="M49" s="295"/>
      <c r="N49" s="295"/>
      <c r="O49" s="295"/>
      <c r="P49" s="295"/>
      <c r="Q49" s="295"/>
    </row>
    <row r="50" spans="2:17" x14ac:dyDescent="0.15">
      <c r="B50" s="311"/>
      <c r="C50" s="317"/>
      <c r="D50" s="317"/>
      <c r="E50" s="310"/>
      <c r="F50" s="301"/>
      <c r="G50" s="301"/>
      <c r="H50" s="312"/>
      <c r="I50" s="312"/>
      <c r="J50" s="312"/>
      <c r="K50" s="312"/>
      <c r="L50" s="176"/>
      <c r="M50" s="295"/>
      <c r="N50" s="295"/>
      <c r="O50" s="295"/>
      <c r="P50" s="295"/>
      <c r="Q50" s="295"/>
    </row>
    <row r="51" spans="2:17" x14ac:dyDescent="0.15">
      <c r="B51" s="311"/>
      <c r="C51" s="317"/>
      <c r="D51" s="317"/>
      <c r="E51" s="310"/>
      <c r="F51" s="301"/>
      <c r="G51" s="301"/>
      <c r="H51" s="312"/>
      <c r="I51" s="312"/>
      <c r="J51" s="312"/>
      <c r="K51" s="312"/>
      <c r="L51" s="176"/>
      <c r="M51" s="295"/>
      <c r="N51" s="295"/>
      <c r="O51" s="295"/>
      <c r="P51" s="295"/>
      <c r="Q51" s="295"/>
    </row>
    <row r="52" spans="2:17" x14ac:dyDescent="0.15">
      <c r="B52" s="311"/>
      <c r="C52" s="317"/>
      <c r="D52" s="317"/>
      <c r="E52" s="310"/>
      <c r="F52" s="301"/>
      <c r="G52" s="301"/>
      <c r="H52" s="305"/>
      <c r="I52" s="305"/>
      <c r="J52" s="305"/>
      <c r="K52" s="305"/>
      <c r="L52" s="176"/>
      <c r="M52" s="295"/>
      <c r="N52" s="295"/>
      <c r="O52" s="295"/>
      <c r="P52" s="295"/>
      <c r="Q52" s="295"/>
    </row>
    <row r="53" spans="2:17" x14ac:dyDescent="0.15">
      <c r="B53" s="311"/>
      <c r="C53" s="303"/>
      <c r="D53" s="303"/>
      <c r="E53" s="310"/>
      <c r="F53" s="301"/>
      <c r="G53" s="301"/>
      <c r="H53" s="312"/>
      <c r="I53" s="312"/>
      <c r="J53" s="312"/>
      <c r="K53" s="312"/>
      <c r="L53" s="176"/>
      <c r="M53" s="295"/>
      <c r="N53" s="295"/>
      <c r="O53" s="295"/>
      <c r="P53" s="295"/>
      <c r="Q53" s="295"/>
    </row>
    <row r="54" spans="2:17" x14ac:dyDescent="0.15">
      <c r="B54" s="311"/>
      <c r="C54" s="317"/>
      <c r="D54" s="317"/>
      <c r="E54" s="310"/>
      <c r="F54" s="301"/>
      <c r="G54" s="301"/>
      <c r="H54" s="79"/>
      <c r="I54" s="79"/>
      <c r="J54" s="79"/>
      <c r="K54" s="79"/>
      <c r="L54" s="176"/>
      <c r="M54" s="295"/>
      <c r="N54" s="295"/>
      <c r="O54" s="295"/>
      <c r="P54" s="295"/>
      <c r="Q54" s="295"/>
    </row>
    <row r="55" spans="2:17" x14ac:dyDescent="0.15">
      <c r="B55" s="311"/>
      <c r="C55" s="317"/>
      <c r="D55" s="317"/>
      <c r="E55" s="310"/>
      <c r="F55" s="301"/>
      <c r="G55" s="301"/>
      <c r="H55" s="305"/>
      <c r="I55" s="305"/>
      <c r="J55" s="305"/>
      <c r="K55" s="305"/>
      <c r="L55" s="176"/>
      <c r="M55" s="295"/>
      <c r="N55" s="295"/>
      <c r="O55" s="295"/>
      <c r="P55" s="295"/>
      <c r="Q55" s="295"/>
    </row>
    <row r="56" spans="2:17" x14ac:dyDescent="0.15">
      <c r="B56" s="311"/>
      <c r="C56" s="303"/>
      <c r="D56" s="310"/>
      <c r="E56" s="310"/>
      <c r="F56" s="301"/>
      <c r="G56" s="301"/>
      <c r="H56" s="312"/>
      <c r="I56" s="312"/>
      <c r="J56" s="312"/>
      <c r="K56" s="312"/>
      <c r="L56" s="176"/>
      <c r="M56" s="295"/>
      <c r="N56" s="295"/>
      <c r="O56" s="295"/>
      <c r="P56" s="295"/>
      <c r="Q56" s="295"/>
    </row>
    <row r="57" spans="2:17" x14ac:dyDescent="0.15">
      <c r="B57" s="311"/>
      <c r="C57" s="303"/>
      <c r="D57" s="303"/>
      <c r="E57" s="310"/>
      <c r="F57" s="301"/>
      <c r="G57" s="301"/>
      <c r="H57" s="312"/>
      <c r="I57" s="312"/>
      <c r="J57" s="312"/>
      <c r="K57" s="312"/>
      <c r="L57" s="176"/>
      <c r="M57" s="295"/>
      <c r="N57" s="295"/>
      <c r="O57" s="295"/>
      <c r="P57" s="295"/>
      <c r="Q57" s="295"/>
    </row>
    <row r="58" spans="2:17" x14ac:dyDescent="0.15">
      <c r="B58" s="311"/>
      <c r="C58" s="317"/>
      <c r="D58" s="317"/>
      <c r="E58" s="310"/>
      <c r="F58" s="301"/>
      <c r="G58" s="301"/>
      <c r="H58" s="312"/>
      <c r="I58" s="312"/>
      <c r="J58" s="312"/>
      <c r="K58" s="312"/>
      <c r="L58" s="176"/>
      <c r="M58" s="295"/>
      <c r="N58" s="295"/>
      <c r="O58" s="295"/>
      <c r="P58" s="295"/>
      <c r="Q58" s="295"/>
    </row>
    <row r="59" spans="2:17" x14ac:dyDescent="0.15">
      <c r="B59" s="311"/>
      <c r="C59" s="303"/>
      <c r="D59" s="303"/>
      <c r="E59" s="310"/>
      <c r="F59" s="301"/>
      <c r="G59" s="301"/>
      <c r="H59" s="312"/>
      <c r="I59" s="312"/>
      <c r="J59" s="312"/>
      <c r="K59" s="312"/>
      <c r="L59" s="176"/>
      <c r="M59" s="295"/>
      <c r="N59" s="295"/>
      <c r="O59" s="295"/>
      <c r="P59" s="295"/>
      <c r="Q59" s="295"/>
    </row>
    <row r="60" spans="2:17" x14ac:dyDescent="0.15">
      <c r="B60" s="311"/>
      <c r="C60" s="303"/>
      <c r="D60" s="303"/>
      <c r="E60" s="310"/>
      <c r="F60" s="301"/>
      <c r="G60" s="301"/>
      <c r="H60" s="312"/>
      <c r="I60" s="312"/>
      <c r="J60" s="312"/>
      <c r="K60" s="312"/>
      <c r="L60" s="176"/>
      <c r="M60" s="295"/>
      <c r="N60" s="295"/>
      <c r="O60" s="295"/>
      <c r="P60" s="295"/>
      <c r="Q60" s="295"/>
    </row>
    <row r="61" spans="2:17" x14ac:dyDescent="0.15">
      <c r="B61" s="311"/>
      <c r="C61" s="317"/>
      <c r="D61" s="317"/>
      <c r="E61" s="310"/>
      <c r="F61" s="301"/>
      <c r="G61" s="301"/>
      <c r="H61" s="312"/>
      <c r="I61" s="312"/>
      <c r="J61" s="312"/>
      <c r="K61" s="312"/>
      <c r="L61" s="176"/>
      <c r="M61" s="295"/>
      <c r="N61" s="295"/>
      <c r="O61" s="295"/>
      <c r="P61" s="295"/>
      <c r="Q61" s="295"/>
    </row>
    <row r="62" spans="2:17" ht="32.5" customHeight="1" x14ac:dyDescent="0.15">
      <c r="B62" s="311"/>
      <c r="C62" s="317"/>
      <c r="D62" s="317"/>
      <c r="E62" s="310"/>
      <c r="F62" s="301"/>
      <c r="G62" s="301"/>
      <c r="H62" s="312"/>
      <c r="I62" s="312"/>
      <c r="J62" s="312"/>
      <c r="K62" s="312"/>
      <c r="L62" s="176"/>
      <c r="M62" s="295"/>
      <c r="N62" s="295"/>
      <c r="O62" s="295"/>
      <c r="P62" s="295"/>
      <c r="Q62" s="295"/>
    </row>
    <row r="63" spans="2:17" x14ac:dyDescent="0.15">
      <c r="B63" s="311"/>
      <c r="C63" s="303"/>
      <c r="D63" s="303"/>
      <c r="E63" s="302"/>
      <c r="F63" s="301"/>
      <c r="G63" s="301"/>
      <c r="H63" s="312"/>
      <c r="I63" s="312"/>
      <c r="J63" s="312"/>
      <c r="K63" s="312"/>
      <c r="L63" s="176"/>
      <c r="M63" s="295"/>
      <c r="N63" s="295"/>
      <c r="O63" s="295"/>
      <c r="P63" s="295"/>
      <c r="Q63" s="295"/>
    </row>
    <row r="64" spans="2:17" x14ac:dyDescent="0.15">
      <c r="B64" s="311"/>
      <c r="C64" s="303"/>
      <c r="D64" s="303"/>
      <c r="E64" s="302"/>
      <c r="F64" s="301"/>
      <c r="G64" s="301"/>
      <c r="H64" s="312"/>
      <c r="I64" s="312"/>
      <c r="J64" s="312"/>
      <c r="K64" s="312"/>
      <c r="L64" s="176"/>
      <c r="M64" s="295"/>
      <c r="N64" s="295"/>
      <c r="O64" s="295"/>
      <c r="P64" s="295"/>
      <c r="Q64" s="295"/>
    </row>
    <row r="65" spans="2:17" x14ac:dyDescent="0.15">
      <c r="B65" s="311"/>
      <c r="C65" s="303"/>
      <c r="D65" s="303"/>
      <c r="E65" s="302"/>
      <c r="F65" s="301"/>
      <c r="G65" s="301"/>
      <c r="H65" s="312"/>
      <c r="I65" s="312"/>
      <c r="J65" s="312"/>
      <c r="K65" s="312"/>
      <c r="L65" s="176"/>
      <c r="M65" s="295"/>
      <c r="N65" s="295"/>
      <c r="O65" s="295"/>
      <c r="P65" s="295"/>
      <c r="Q65" s="295"/>
    </row>
    <row r="66" spans="2:17" ht="42" customHeight="1" x14ac:dyDescent="0.15">
      <c r="B66" s="311"/>
      <c r="C66" s="317"/>
      <c r="D66" s="317"/>
      <c r="E66" s="302"/>
      <c r="F66" s="301"/>
      <c r="G66" s="301"/>
      <c r="H66" s="312"/>
      <c r="I66" s="312"/>
      <c r="J66" s="312"/>
      <c r="K66" s="312"/>
      <c r="L66" s="176"/>
      <c r="M66" s="295"/>
      <c r="N66" s="295"/>
      <c r="O66" s="295"/>
      <c r="P66" s="295"/>
      <c r="Q66" s="295"/>
    </row>
    <row r="67" spans="2:17" x14ac:dyDescent="0.15">
      <c r="B67" s="311"/>
      <c r="C67" s="317"/>
      <c r="D67" s="317"/>
      <c r="E67" s="302"/>
      <c r="F67" s="301"/>
      <c r="G67" s="301"/>
      <c r="H67" s="312"/>
      <c r="I67" s="312"/>
      <c r="J67" s="312"/>
      <c r="K67" s="312"/>
      <c r="L67" s="176"/>
      <c r="M67" s="295"/>
      <c r="N67" s="295"/>
      <c r="O67" s="295"/>
      <c r="P67" s="295"/>
      <c r="Q67" s="295"/>
    </row>
    <row r="68" spans="2:17" x14ac:dyDescent="0.15">
      <c r="B68" s="311"/>
      <c r="C68" s="317"/>
      <c r="D68" s="317"/>
      <c r="E68" s="302"/>
      <c r="F68" s="301"/>
      <c r="G68" s="301"/>
      <c r="H68" s="312"/>
      <c r="I68" s="312"/>
      <c r="J68" s="312"/>
      <c r="K68" s="312"/>
      <c r="L68" s="176"/>
      <c r="M68" s="295"/>
      <c r="N68" s="295"/>
      <c r="O68" s="295"/>
      <c r="P68" s="295"/>
      <c r="Q68" s="295"/>
    </row>
    <row r="69" spans="2:17" x14ac:dyDescent="0.15">
      <c r="B69" s="311"/>
      <c r="C69" s="317"/>
      <c r="D69" s="317"/>
      <c r="E69" s="302"/>
      <c r="F69" s="301"/>
      <c r="G69" s="301"/>
      <c r="H69" s="312"/>
      <c r="I69" s="312"/>
      <c r="J69" s="312"/>
      <c r="K69" s="312"/>
      <c r="L69" s="176"/>
      <c r="M69" s="295"/>
      <c r="N69" s="295"/>
      <c r="O69" s="295"/>
      <c r="P69" s="295"/>
      <c r="Q69" s="295"/>
    </row>
    <row r="70" spans="2:17" x14ac:dyDescent="0.15">
      <c r="B70" s="311"/>
      <c r="C70" s="303"/>
      <c r="D70" s="303"/>
      <c r="E70" s="302"/>
      <c r="F70" s="301"/>
      <c r="G70" s="301"/>
      <c r="H70" s="312"/>
      <c r="I70" s="312"/>
      <c r="J70" s="312"/>
      <c r="K70" s="312"/>
      <c r="L70" s="176"/>
      <c r="M70" s="295"/>
      <c r="N70" s="295"/>
      <c r="O70" s="295"/>
      <c r="P70" s="295"/>
      <c r="Q70" s="295"/>
    </row>
    <row r="71" spans="2:17" x14ac:dyDescent="0.15">
      <c r="B71" s="311"/>
      <c r="C71" s="303"/>
      <c r="D71" s="303"/>
      <c r="E71" s="302"/>
      <c r="F71" s="301"/>
      <c r="G71" s="301"/>
      <c r="H71" s="312"/>
      <c r="I71" s="79"/>
      <c r="J71" s="79"/>
      <c r="K71" s="79"/>
      <c r="L71" s="176"/>
      <c r="M71" s="295"/>
      <c r="N71" s="295"/>
      <c r="O71" s="295"/>
      <c r="P71" s="295"/>
      <c r="Q71" s="295"/>
    </row>
    <row r="72" spans="2:17" x14ac:dyDescent="0.15">
      <c r="B72" s="311"/>
      <c r="C72" s="303"/>
      <c r="D72" s="303"/>
      <c r="E72" s="302"/>
      <c r="F72" s="301"/>
      <c r="G72" s="301"/>
      <c r="H72" s="312"/>
      <c r="I72" s="312"/>
      <c r="J72" s="312"/>
      <c r="K72" s="312"/>
      <c r="L72" s="176"/>
      <c r="M72" s="295"/>
      <c r="N72" s="295"/>
      <c r="O72" s="295"/>
      <c r="P72" s="295"/>
      <c r="Q72" s="295"/>
    </row>
    <row r="73" spans="2:17" x14ac:dyDescent="0.15">
      <c r="B73" s="311"/>
      <c r="C73" s="303"/>
      <c r="D73" s="303"/>
      <c r="E73" s="308"/>
      <c r="F73" s="307"/>
      <c r="G73" s="307"/>
      <c r="H73" s="307"/>
      <c r="I73" s="307"/>
      <c r="J73" s="307"/>
      <c r="K73" s="307"/>
      <c r="L73" s="177"/>
      <c r="M73" s="295"/>
      <c r="N73" s="295"/>
      <c r="O73" s="295"/>
      <c r="P73" s="295"/>
      <c r="Q73" s="295"/>
    </row>
    <row r="74" spans="2:17" ht="85" customHeight="1" x14ac:dyDescent="0.15">
      <c r="B74" s="311"/>
      <c r="C74" s="303"/>
      <c r="D74" s="310"/>
      <c r="E74" s="308"/>
      <c r="F74" s="301"/>
      <c r="G74" s="301"/>
      <c r="H74" s="301"/>
      <c r="I74" s="301"/>
      <c r="J74" s="301"/>
      <c r="K74" s="301"/>
      <c r="L74" s="177"/>
      <c r="M74" s="295"/>
      <c r="N74" s="295"/>
      <c r="O74" s="295"/>
      <c r="P74" s="295"/>
      <c r="Q74" s="295"/>
    </row>
    <row r="75" spans="2:17" x14ac:dyDescent="0.15">
      <c r="B75" s="311"/>
      <c r="C75" s="303"/>
      <c r="D75" s="303"/>
      <c r="E75" s="308"/>
      <c r="F75" s="307"/>
      <c r="G75" s="307"/>
      <c r="H75" s="307"/>
      <c r="I75" s="307"/>
      <c r="J75" s="307"/>
      <c r="K75" s="307"/>
      <c r="L75" s="177"/>
      <c r="M75" s="295"/>
      <c r="N75" s="295"/>
      <c r="O75" s="295"/>
      <c r="P75" s="295"/>
      <c r="Q75" s="295"/>
    </row>
    <row r="76" spans="2:17" x14ac:dyDescent="0.15">
      <c r="B76" s="311"/>
      <c r="C76" s="303"/>
      <c r="D76" s="303"/>
      <c r="E76" s="308"/>
      <c r="F76" s="307"/>
      <c r="G76" s="307"/>
      <c r="H76" s="307"/>
      <c r="I76" s="307"/>
      <c r="J76" s="307"/>
      <c r="K76" s="307"/>
      <c r="L76" s="177"/>
      <c r="M76" s="295"/>
      <c r="N76" s="295"/>
      <c r="O76" s="295"/>
      <c r="P76" s="295"/>
      <c r="Q76" s="295"/>
    </row>
    <row r="77" spans="2:17" ht="63" customHeight="1" x14ac:dyDescent="0.15">
      <c r="B77" s="311"/>
      <c r="C77" s="303"/>
      <c r="D77" s="303"/>
      <c r="E77" s="310"/>
      <c r="F77" s="301"/>
      <c r="G77" s="301"/>
      <c r="H77" s="301"/>
      <c r="I77" s="301"/>
      <c r="J77" s="301"/>
      <c r="K77" s="301"/>
      <c r="L77" s="177"/>
      <c r="M77" s="295"/>
      <c r="N77" s="295"/>
      <c r="O77" s="295"/>
      <c r="P77" s="295"/>
      <c r="Q77" s="295"/>
    </row>
    <row r="78" spans="2:17" x14ac:dyDescent="0.15">
      <c r="B78" s="311"/>
      <c r="C78" s="303"/>
      <c r="D78" s="303"/>
      <c r="E78" s="310"/>
      <c r="F78" s="301"/>
      <c r="G78" s="301"/>
      <c r="H78" s="301"/>
      <c r="I78" s="301"/>
      <c r="J78" s="301"/>
      <c r="K78" s="301"/>
      <c r="L78" s="177"/>
      <c r="M78" s="295"/>
      <c r="N78" s="295"/>
      <c r="O78" s="295"/>
      <c r="P78" s="295"/>
      <c r="Q78" s="295"/>
    </row>
    <row r="79" spans="2:17" x14ac:dyDescent="0.15">
      <c r="B79" s="311"/>
      <c r="C79" s="303"/>
      <c r="D79" s="303"/>
      <c r="E79" s="310"/>
      <c r="F79" s="301"/>
      <c r="G79" s="301"/>
      <c r="H79" s="301"/>
      <c r="I79" s="301"/>
      <c r="J79" s="301"/>
      <c r="K79" s="301"/>
      <c r="L79" s="177"/>
      <c r="M79" s="295"/>
      <c r="N79" s="295"/>
      <c r="O79" s="295"/>
      <c r="P79" s="295"/>
      <c r="Q79" s="295"/>
    </row>
    <row r="80" spans="2:17" x14ac:dyDescent="0.15">
      <c r="B80" s="311"/>
      <c r="C80" s="303"/>
      <c r="D80" s="303"/>
      <c r="E80" s="310"/>
      <c r="F80" s="301"/>
      <c r="G80" s="301"/>
      <c r="H80" s="301"/>
      <c r="I80" s="301"/>
      <c r="J80" s="301"/>
      <c r="K80" s="301"/>
      <c r="L80" s="177"/>
      <c r="M80" s="295"/>
      <c r="N80" s="295"/>
      <c r="O80" s="295"/>
      <c r="P80" s="295"/>
      <c r="Q80" s="295"/>
    </row>
    <row r="81" spans="2:17" ht="31.5" customHeight="1" x14ac:dyDescent="0.15">
      <c r="B81" s="311"/>
      <c r="C81" s="303"/>
      <c r="D81" s="303"/>
      <c r="E81" s="310"/>
      <c r="F81" s="303"/>
      <c r="G81" s="301"/>
      <c r="H81" s="301"/>
      <c r="I81" s="301"/>
      <c r="J81" s="301"/>
      <c r="K81" s="301"/>
      <c r="L81" s="177"/>
      <c r="M81" s="295"/>
      <c r="N81" s="295"/>
      <c r="O81" s="295"/>
      <c r="P81" s="295"/>
      <c r="Q81" s="295"/>
    </row>
    <row r="82" spans="2:17" x14ac:dyDescent="0.15">
      <c r="B82" s="311"/>
      <c r="C82" s="303"/>
      <c r="D82" s="303"/>
      <c r="E82" s="310"/>
      <c r="F82" s="303"/>
      <c r="G82" s="301"/>
      <c r="H82" s="315"/>
      <c r="I82" s="315"/>
      <c r="J82" s="315"/>
      <c r="K82" s="315"/>
      <c r="L82" s="177"/>
      <c r="M82" s="295"/>
      <c r="N82" s="295"/>
      <c r="O82" s="295"/>
      <c r="P82" s="295"/>
      <c r="Q82" s="295"/>
    </row>
    <row r="83" spans="2:17" ht="103.75" customHeight="1" x14ac:dyDescent="0.15">
      <c r="B83" s="311"/>
      <c r="C83" s="303"/>
      <c r="D83" s="303"/>
      <c r="E83" s="310"/>
      <c r="F83" s="301"/>
      <c r="G83" s="301"/>
      <c r="H83" s="301"/>
      <c r="I83" s="301"/>
      <c r="J83" s="301"/>
      <c r="K83" s="301"/>
      <c r="L83" s="177"/>
      <c r="M83" s="295"/>
      <c r="N83" s="295"/>
      <c r="O83" s="295"/>
      <c r="P83" s="295"/>
      <c r="Q83" s="295"/>
    </row>
    <row r="84" spans="2:17" x14ac:dyDescent="0.15">
      <c r="B84" s="311"/>
      <c r="C84" s="303"/>
      <c r="D84" s="303"/>
      <c r="E84" s="310"/>
      <c r="F84" s="301"/>
      <c r="G84" s="301"/>
      <c r="H84" s="64"/>
      <c r="I84" s="64"/>
      <c r="J84" s="64"/>
      <c r="K84" s="64"/>
      <c r="L84" s="177"/>
      <c r="M84" s="295"/>
      <c r="N84" s="295"/>
      <c r="O84" s="295"/>
      <c r="P84" s="295"/>
      <c r="Q84" s="295"/>
    </row>
    <row r="85" spans="2:17" x14ac:dyDescent="0.15">
      <c r="B85" s="311"/>
      <c r="C85" s="303"/>
      <c r="D85" s="303"/>
      <c r="E85" s="310"/>
      <c r="F85" s="301"/>
      <c r="G85" s="301"/>
      <c r="H85" s="301"/>
      <c r="I85" s="306"/>
      <c r="J85" s="306"/>
      <c r="K85" s="301"/>
      <c r="L85" s="177"/>
      <c r="M85" s="295"/>
      <c r="N85" s="295"/>
      <c r="O85" s="295"/>
      <c r="P85" s="295"/>
      <c r="Q85" s="295"/>
    </row>
    <row r="86" spans="2:17" x14ac:dyDescent="0.15">
      <c r="B86" s="311"/>
      <c r="C86" s="303"/>
      <c r="D86" s="303"/>
      <c r="E86" s="310"/>
      <c r="F86" s="307"/>
      <c r="G86" s="307"/>
      <c r="H86" s="316"/>
      <c r="I86" s="316"/>
      <c r="J86" s="316"/>
      <c r="K86" s="316"/>
      <c r="L86" s="177"/>
      <c r="M86" s="295"/>
      <c r="N86" s="295"/>
      <c r="O86" s="295"/>
      <c r="P86" s="295"/>
      <c r="Q86" s="295"/>
    </row>
    <row r="87" spans="2:17" x14ac:dyDescent="0.15">
      <c r="B87" s="311"/>
      <c r="C87" s="303"/>
      <c r="D87" s="303"/>
      <c r="E87" s="310"/>
      <c r="F87" s="307"/>
      <c r="G87" s="307"/>
      <c r="H87" s="301"/>
      <c r="I87" s="301"/>
      <c r="J87" s="301"/>
      <c r="K87" s="301"/>
      <c r="L87" s="177"/>
      <c r="M87" s="295"/>
      <c r="N87" s="295"/>
      <c r="O87" s="295"/>
      <c r="P87" s="295"/>
      <c r="Q87" s="295"/>
    </row>
    <row r="88" spans="2:17" ht="45.75" customHeight="1" x14ac:dyDescent="0.15">
      <c r="B88" s="311"/>
      <c r="C88" s="303"/>
      <c r="D88" s="303"/>
      <c r="E88" s="310"/>
      <c r="F88" s="301"/>
      <c r="G88" s="301"/>
      <c r="H88" s="301"/>
      <c r="I88" s="301"/>
      <c r="J88" s="301"/>
      <c r="K88" s="301"/>
      <c r="L88" s="177"/>
      <c r="M88" s="295"/>
      <c r="N88" s="295"/>
      <c r="O88" s="295"/>
      <c r="P88" s="295"/>
      <c r="Q88" s="295"/>
    </row>
    <row r="89" spans="2:17" x14ac:dyDescent="0.15">
      <c r="B89" s="311"/>
      <c r="C89" s="303"/>
      <c r="D89" s="303"/>
      <c r="E89" s="310"/>
      <c r="F89" s="303"/>
      <c r="G89" s="301"/>
      <c r="H89" s="301"/>
      <c r="I89" s="301"/>
      <c r="J89" s="301"/>
      <c r="K89" s="301"/>
      <c r="L89" s="177"/>
      <c r="M89" s="295"/>
      <c r="N89" s="295"/>
      <c r="O89" s="295"/>
      <c r="P89" s="295"/>
      <c r="Q89" s="295"/>
    </row>
    <row r="90" spans="2:17" x14ac:dyDescent="0.15">
      <c r="B90" s="311"/>
      <c r="C90" s="303"/>
      <c r="D90" s="303"/>
      <c r="E90" s="310"/>
      <c r="F90" s="303"/>
      <c r="G90" s="301"/>
      <c r="H90" s="301"/>
      <c r="I90" s="301"/>
      <c r="J90" s="301"/>
      <c r="K90" s="301"/>
      <c r="L90" s="177"/>
      <c r="M90" s="295"/>
      <c r="N90" s="295"/>
      <c r="O90" s="295"/>
      <c r="P90" s="295"/>
      <c r="Q90" s="295"/>
    </row>
    <row r="91" spans="2:17" x14ac:dyDescent="0.15">
      <c r="B91" s="311"/>
      <c r="C91" s="303"/>
      <c r="D91" s="303"/>
      <c r="E91" s="310"/>
      <c r="F91" s="301"/>
      <c r="G91" s="301"/>
      <c r="H91" s="78"/>
      <c r="I91" s="78"/>
      <c r="J91" s="78"/>
      <c r="K91" s="78"/>
      <c r="L91" s="177"/>
      <c r="M91" s="295"/>
      <c r="N91" s="295"/>
      <c r="O91" s="295"/>
      <c r="P91" s="295"/>
      <c r="Q91" s="295"/>
    </row>
    <row r="92" spans="2:17" x14ac:dyDescent="0.15">
      <c r="B92" s="311"/>
      <c r="C92" s="303"/>
      <c r="D92" s="303"/>
      <c r="E92" s="310"/>
      <c r="F92" s="303"/>
      <c r="G92" s="301"/>
      <c r="H92" s="301"/>
      <c r="I92" s="301"/>
      <c r="J92" s="301"/>
      <c r="K92" s="301"/>
      <c r="L92" s="177"/>
      <c r="M92" s="295"/>
      <c r="N92" s="295"/>
      <c r="O92" s="295"/>
      <c r="P92" s="295"/>
      <c r="Q92" s="295"/>
    </row>
    <row r="93" spans="2:17" x14ac:dyDescent="0.15">
      <c r="B93" s="311"/>
      <c r="C93" s="303"/>
      <c r="D93" s="303"/>
      <c r="E93" s="310"/>
      <c r="F93" s="303"/>
      <c r="G93" s="301"/>
      <c r="H93" s="301"/>
      <c r="I93" s="301"/>
      <c r="J93" s="301"/>
      <c r="K93" s="301"/>
      <c r="L93" s="177"/>
      <c r="M93" s="295"/>
      <c r="N93" s="295"/>
      <c r="O93" s="295"/>
      <c r="P93" s="295"/>
      <c r="Q93" s="295"/>
    </row>
    <row r="94" spans="2:17" x14ac:dyDescent="0.15">
      <c r="B94" s="311"/>
      <c r="C94" s="303"/>
      <c r="D94" s="303"/>
      <c r="E94" s="310"/>
      <c r="F94" s="301"/>
      <c r="G94" s="301"/>
      <c r="H94" s="301"/>
      <c r="I94" s="301"/>
      <c r="J94" s="301"/>
      <c r="K94" s="301"/>
      <c r="L94" s="177"/>
      <c r="M94" s="295"/>
      <c r="N94" s="295"/>
      <c r="O94" s="295"/>
      <c r="P94" s="295"/>
      <c r="Q94" s="295"/>
    </row>
    <row r="95" spans="2:17" x14ac:dyDescent="0.15">
      <c r="B95" s="311"/>
      <c r="C95" s="303"/>
      <c r="D95" s="303"/>
      <c r="E95" s="310"/>
      <c r="F95" s="307"/>
      <c r="G95" s="307"/>
      <c r="H95" s="315"/>
      <c r="I95" s="315"/>
      <c r="J95" s="315"/>
      <c r="K95" s="315"/>
      <c r="L95" s="177"/>
      <c r="M95" s="295"/>
      <c r="N95" s="295"/>
      <c r="O95" s="295"/>
      <c r="P95" s="295"/>
      <c r="Q95" s="295"/>
    </row>
    <row r="96" spans="2:17" x14ac:dyDescent="0.15">
      <c r="B96" s="311"/>
      <c r="C96" s="303"/>
      <c r="D96" s="303"/>
      <c r="E96" s="310"/>
      <c r="F96" s="311"/>
      <c r="G96" s="307"/>
      <c r="H96" s="78"/>
      <c r="I96" s="78"/>
      <c r="J96" s="78"/>
      <c r="K96" s="78"/>
      <c r="L96" s="177"/>
      <c r="M96" s="295"/>
      <c r="N96" s="295"/>
      <c r="O96" s="295"/>
      <c r="P96" s="295"/>
      <c r="Q96" s="295"/>
    </row>
    <row r="97" spans="2:17" x14ac:dyDescent="0.15">
      <c r="B97" s="311"/>
      <c r="C97" s="303"/>
      <c r="D97" s="303"/>
      <c r="E97" s="310"/>
      <c r="F97" s="303"/>
      <c r="G97" s="301"/>
      <c r="H97" s="78"/>
      <c r="I97" s="78"/>
      <c r="J97" s="78"/>
      <c r="K97" s="78"/>
      <c r="L97" s="177"/>
      <c r="M97" s="295"/>
      <c r="N97" s="295"/>
      <c r="O97" s="295"/>
      <c r="P97" s="295"/>
      <c r="Q97" s="295"/>
    </row>
    <row r="98" spans="2:17" x14ac:dyDescent="0.15">
      <c r="B98" s="311"/>
      <c r="C98" s="303"/>
      <c r="D98" s="310"/>
      <c r="E98" s="310"/>
      <c r="F98" s="307"/>
      <c r="G98" s="307"/>
      <c r="H98" s="315"/>
      <c r="I98" s="315"/>
      <c r="J98" s="315"/>
      <c r="K98" s="315"/>
      <c r="L98" s="177"/>
      <c r="M98" s="295"/>
      <c r="N98" s="295"/>
      <c r="O98" s="295"/>
      <c r="P98" s="295"/>
      <c r="Q98" s="295"/>
    </row>
    <row r="99" spans="2:17" ht="72" customHeight="1" x14ac:dyDescent="0.15">
      <c r="B99" s="311"/>
      <c r="C99" s="303"/>
      <c r="D99" s="303"/>
      <c r="E99" s="310"/>
      <c r="F99" s="301"/>
      <c r="G99" s="301"/>
      <c r="H99" s="301"/>
      <c r="I99" s="301"/>
      <c r="J99" s="301"/>
      <c r="K99" s="301"/>
      <c r="L99" s="177"/>
      <c r="M99" s="295"/>
      <c r="N99" s="295"/>
      <c r="O99" s="295"/>
      <c r="P99" s="295"/>
      <c r="Q99" s="295"/>
    </row>
    <row r="100" spans="2:17" x14ac:dyDescent="0.15">
      <c r="B100" s="311"/>
      <c r="C100" s="303"/>
      <c r="D100" s="303"/>
      <c r="E100" s="310"/>
      <c r="F100" s="313"/>
      <c r="G100" s="313"/>
      <c r="H100" s="78"/>
      <c r="I100" s="78"/>
      <c r="J100" s="78"/>
      <c r="K100" s="78"/>
      <c r="L100" s="177"/>
      <c r="M100" s="295"/>
      <c r="N100" s="295"/>
      <c r="O100" s="295"/>
      <c r="P100" s="295"/>
      <c r="Q100" s="295"/>
    </row>
    <row r="101" spans="2:17" x14ac:dyDescent="0.15">
      <c r="B101" s="311"/>
      <c r="C101" s="303"/>
      <c r="D101" s="303"/>
      <c r="E101" s="310"/>
      <c r="F101" s="301"/>
      <c r="G101" s="301"/>
      <c r="H101" s="316"/>
      <c r="I101" s="316"/>
      <c r="J101" s="316"/>
      <c r="K101" s="78"/>
      <c r="L101" s="177"/>
      <c r="M101" s="295"/>
      <c r="N101" s="295"/>
      <c r="O101" s="295"/>
      <c r="P101" s="295"/>
      <c r="Q101" s="295"/>
    </row>
    <row r="102" spans="2:17" x14ac:dyDescent="0.15">
      <c r="B102" s="311"/>
      <c r="C102" s="303"/>
      <c r="D102" s="303"/>
      <c r="E102" s="310"/>
      <c r="F102" s="301"/>
      <c r="G102" s="301"/>
      <c r="H102" s="78"/>
      <c r="I102" s="78"/>
      <c r="J102" s="78"/>
      <c r="K102" s="78"/>
      <c r="L102" s="177"/>
      <c r="M102" s="295"/>
      <c r="N102" s="295"/>
      <c r="O102" s="295"/>
      <c r="P102" s="295"/>
      <c r="Q102" s="295"/>
    </row>
    <row r="103" spans="2:17" x14ac:dyDescent="0.15">
      <c r="B103" s="311"/>
      <c r="C103" s="303"/>
      <c r="D103" s="303"/>
      <c r="E103" s="310"/>
      <c r="F103" s="303"/>
      <c r="G103" s="301"/>
      <c r="H103" s="56"/>
      <c r="I103" s="64"/>
      <c r="J103" s="56"/>
      <c r="K103" s="56"/>
      <c r="L103" s="177"/>
      <c r="M103" s="295"/>
      <c r="N103" s="295"/>
      <c r="O103" s="295"/>
      <c r="P103" s="295"/>
      <c r="Q103" s="295"/>
    </row>
    <row r="104" spans="2:17" x14ac:dyDescent="0.15">
      <c r="B104" s="311"/>
      <c r="C104" s="303"/>
      <c r="D104" s="303"/>
      <c r="E104" s="310"/>
      <c r="F104" s="303"/>
      <c r="G104" s="301"/>
      <c r="H104" s="304"/>
      <c r="I104" s="304"/>
      <c r="J104" s="304"/>
      <c r="K104" s="304"/>
      <c r="L104" s="177"/>
      <c r="M104" s="295"/>
      <c r="N104" s="295"/>
      <c r="O104" s="295"/>
      <c r="P104" s="295"/>
      <c r="Q104" s="295"/>
    </row>
    <row r="105" spans="2:17" x14ac:dyDescent="0.15">
      <c r="B105" s="311"/>
      <c r="C105" s="303"/>
      <c r="D105" s="310"/>
      <c r="E105" s="310"/>
      <c r="F105" s="301"/>
      <c r="G105" s="301"/>
      <c r="H105" s="316"/>
      <c r="I105" s="316"/>
      <c r="J105" s="316"/>
      <c r="K105" s="78"/>
      <c r="L105" s="177"/>
      <c r="M105" s="295"/>
      <c r="N105" s="295"/>
      <c r="O105" s="295"/>
      <c r="P105" s="295"/>
      <c r="Q105" s="295"/>
    </row>
    <row r="106" spans="2:17" x14ac:dyDescent="0.15">
      <c r="B106" s="311"/>
      <c r="C106" s="303"/>
      <c r="D106" s="310"/>
      <c r="E106" s="310"/>
      <c r="F106" s="301"/>
      <c r="G106" s="301"/>
      <c r="H106" s="304"/>
      <c r="I106" s="304"/>
      <c r="J106" s="304"/>
      <c r="K106" s="304"/>
      <c r="L106" s="177"/>
      <c r="M106" s="295"/>
      <c r="N106" s="295"/>
      <c r="O106" s="295"/>
      <c r="P106" s="295"/>
      <c r="Q106" s="295"/>
    </row>
    <row r="107" spans="2:17" ht="41.5" customHeight="1" x14ac:dyDescent="0.15">
      <c r="B107" s="311"/>
      <c r="C107" s="303"/>
      <c r="D107" s="310"/>
      <c r="E107" s="310"/>
      <c r="F107" s="301"/>
      <c r="G107" s="301"/>
      <c r="H107" s="315"/>
      <c r="I107" s="315"/>
      <c r="J107" s="315"/>
      <c r="K107" s="315"/>
      <c r="L107" s="177"/>
      <c r="M107" s="295"/>
      <c r="N107" s="295"/>
      <c r="O107" s="295"/>
      <c r="P107" s="295"/>
      <c r="Q107" s="295"/>
    </row>
    <row r="108" spans="2:17" x14ac:dyDescent="0.15">
      <c r="B108" s="311"/>
      <c r="C108" s="303"/>
      <c r="D108" s="310"/>
      <c r="E108" s="310"/>
      <c r="F108" s="301"/>
      <c r="G108" s="301"/>
      <c r="H108" s="301"/>
      <c r="I108" s="301"/>
      <c r="J108" s="301"/>
      <c r="K108" s="301"/>
      <c r="L108" s="177"/>
      <c r="M108" s="295"/>
      <c r="N108" s="295"/>
      <c r="O108" s="295"/>
      <c r="P108" s="295"/>
      <c r="Q108" s="295"/>
    </row>
    <row r="109" spans="2:17" x14ac:dyDescent="0.15">
      <c r="B109" s="311"/>
      <c r="C109" s="303"/>
      <c r="D109" s="310"/>
      <c r="E109" s="310"/>
      <c r="F109" s="301"/>
      <c r="G109" s="301"/>
      <c r="H109" s="301"/>
      <c r="I109" s="301"/>
      <c r="J109" s="301"/>
      <c r="K109" s="301"/>
      <c r="L109" s="177"/>
      <c r="M109" s="295"/>
      <c r="N109" s="295"/>
      <c r="O109" s="295"/>
      <c r="P109" s="295"/>
      <c r="Q109" s="295"/>
    </row>
    <row r="110" spans="2:17" x14ac:dyDescent="0.15">
      <c r="B110" s="311"/>
      <c r="C110" s="303"/>
      <c r="D110" s="303"/>
      <c r="E110" s="310"/>
      <c r="F110" s="301"/>
      <c r="G110" s="301"/>
      <c r="H110" s="301"/>
      <c r="I110" s="301"/>
      <c r="J110" s="301"/>
      <c r="K110" s="301"/>
      <c r="L110" s="177"/>
      <c r="M110" s="295"/>
      <c r="N110" s="295"/>
      <c r="O110" s="295"/>
      <c r="P110" s="295"/>
      <c r="Q110" s="295"/>
    </row>
    <row r="111" spans="2:17" x14ac:dyDescent="0.15">
      <c r="B111" s="311"/>
      <c r="C111" s="303"/>
      <c r="D111" s="303"/>
      <c r="E111" s="310"/>
      <c r="F111" s="301"/>
      <c r="G111" s="301"/>
      <c r="H111" s="78"/>
      <c r="I111" s="78"/>
      <c r="J111" s="78"/>
      <c r="K111" s="78"/>
      <c r="L111" s="177"/>
      <c r="M111" s="295"/>
      <c r="N111" s="295"/>
      <c r="O111" s="295"/>
      <c r="P111" s="295"/>
      <c r="Q111" s="295"/>
    </row>
    <row r="112" spans="2:17" x14ac:dyDescent="0.15">
      <c r="B112" s="311"/>
      <c r="C112" s="303"/>
      <c r="D112" s="310"/>
      <c r="E112" s="310"/>
      <c r="F112" s="304"/>
      <c r="G112" s="304"/>
      <c r="H112" s="301"/>
      <c r="I112" s="301"/>
      <c r="J112" s="301"/>
      <c r="K112" s="301"/>
      <c r="L112" s="177"/>
      <c r="M112" s="295"/>
      <c r="N112" s="295"/>
      <c r="O112" s="295"/>
      <c r="P112" s="295"/>
      <c r="Q112" s="295"/>
    </row>
    <row r="113" spans="2:17" x14ac:dyDescent="0.15">
      <c r="B113" s="311"/>
      <c r="C113" s="303"/>
      <c r="D113" s="310"/>
      <c r="E113" s="310"/>
      <c r="F113" s="301"/>
      <c r="G113" s="301"/>
      <c r="H113" s="301"/>
      <c r="I113" s="301"/>
      <c r="J113" s="301"/>
      <c r="K113" s="301"/>
      <c r="L113" s="177"/>
      <c r="M113" s="295"/>
      <c r="N113" s="295"/>
      <c r="O113" s="295"/>
      <c r="P113" s="295"/>
      <c r="Q113" s="295"/>
    </row>
    <row r="114" spans="2:17" x14ac:dyDescent="0.15">
      <c r="B114" s="311"/>
      <c r="C114" s="303"/>
      <c r="D114" s="310"/>
      <c r="E114" s="310"/>
      <c r="F114" s="313"/>
      <c r="G114" s="313"/>
      <c r="H114" s="301"/>
      <c r="I114" s="306"/>
      <c r="J114" s="306"/>
      <c r="K114" s="306"/>
      <c r="L114" s="176"/>
      <c r="M114" s="295"/>
      <c r="N114" s="295"/>
      <c r="O114" s="295"/>
      <c r="P114" s="295"/>
      <c r="Q114" s="295"/>
    </row>
    <row r="115" spans="2:17" x14ac:dyDescent="0.15">
      <c r="B115" s="311"/>
      <c r="C115" s="303"/>
      <c r="D115" s="303"/>
      <c r="E115" s="310"/>
      <c r="F115" s="313"/>
      <c r="G115" s="313"/>
      <c r="H115" s="301"/>
      <c r="I115" s="306"/>
      <c r="J115" s="306"/>
      <c r="K115" s="306"/>
      <c r="L115" s="176"/>
      <c r="M115" s="295"/>
      <c r="N115" s="295"/>
      <c r="O115" s="295"/>
      <c r="P115" s="295"/>
      <c r="Q115" s="295"/>
    </row>
    <row r="116" spans="2:17" x14ac:dyDescent="0.15">
      <c r="B116" s="311"/>
      <c r="C116" s="303"/>
      <c r="D116" s="303"/>
      <c r="E116" s="310"/>
      <c r="F116" s="301"/>
      <c r="G116" s="301"/>
      <c r="H116" s="304"/>
      <c r="I116" s="304"/>
      <c r="J116" s="304"/>
      <c r="K116" s="304"/>
      <c r="L116" s="176"/>
      <c r="M116" s="295"/>
      <c r="N116" s="295"/>
      <c r="O116" s="295"/>
      <c r="P116" s="295"/>
      <c r="Q116" s="295"/>
    </row>
    <row r="117" spans="2:17" x14ac:dyDescent="0.15">
      <c r="B117" s="311"/>
      <c r="C117" s="303"/>
      <c r="D117" s="303"/>
      <c r="E117" s="310"/>
      <c r="F117" s="301"/>
      <c r="G117" s="301"/>
      <c r="H117" s="301"/>
      <c r="I117" s="301"/>
      <c r="J117" s="301"/>
      <c r="K117" s="301"/>
      <c r="L117" s="176"/>
      <c r="M117" s="295"/>
      <c r="N117" s="295"/>
      <c r="O117" s="295"/>
      <c r="P117" s="295"/>
      <c r="Q117" s="295"/>
    </row>
    <row r="118" spans="2:17" x14ac:dyDescent="0.15">
      <c r="B118" s="311"/>
      <c r="C118" s="303"/>
      <c r="D118" s="303"/>
      <c r="E118" s="302"/>
      <c r="F118" s="301"/>
      <c r="G118" s="301"/>
      <c r="H118" s="301"/>
      <c r="I118" s="301"/>
      <c r="J118" s="312"/>
      <c r="K118" s="312"/>
      <c r="L118" s="176"/>
      <c r="M118" s="295"/>
      <c r="N118" s="295"/>
      <c r="O118" s="295"/>
      <c r="P118" s="295"/>
      <c r="Q118" s="295"/>
    </row>
    <row r="119" spans="2:17" x14ac:dyDescent="0.15">
      <c r="B119" s="311"/>
      <c r="C119" s="303"/>
      <c r="D119" s="303"/>
      <c r="E119" s="302"/>
      <c r="F119" s="301"/>
      <c r="G119" s="301"/>
      <c r="H119" s="301"/>
      <c r="I119" s="301"/>
      <c r="J119" s="312"/>
      <c r="K119" s="312"/>
      <c r="L119" s="176"/>
      <c r="M119" s="295"/>
      <c r="N119" s="295"/>
      <c r="O119" s="295"/>
      <c r="P119" s="295"/>
      <c r="Q119" s="295"/>
    </row>
    <row r="120" spans="2:17" x14ac:dyDescent="0.15">
      <c r="B120" s="311"/>
      <c r="C120" s="303"/>
      <c r="D120" s="303"/>
      <c r="E120" s="302"/>
      <c r="F120" s="301"/>
      <c r="G120" s="301"/>
      <c r="H120" s="301"/>
      <c r="I120" s="301"/>
      <c r="J120" s="312"/>
      <c r="K120" s="312"/>
      <c r="L120" s="176"/>
      <c r="M120" s="295"/>
      <c r="N120" s="295"/>
      <c r="O120" s="295"/>
      <c r="P120" s="295"/>
      <c r="Q120" s="295"/>
    </row>
    <row r="121" spans="2:17" x14ac:dyDescent="0.15">
      <c r="B121" s="311"/>
      <c r="C121" s="303"/>
      <c r="D121" s="303"/>
      <c r="E121" s="302"/>
      <c r="F121" s="301"/>
      <c r="G121" s="301"/>
      <c r="H121" s="301"/>
      <c r="I121" s="301"/>
      <c r="J121" s="312"/>
      <c r="K121" s="312"/>
      <c r="L121" s="176"/>
      <c r="M121" s="295"/>
      <c r="N121" s="295"/>
      <c r="O121" s="295"/>
      <c r="P121" s="295"/>
      <c r="Q121" s="295"/>
    </row>
    <row r="122" spans="2:17" x14ac:dyDescent="0.15">
      <c r="B122" s="311"/>
      <c r="C122" s="303"/>
      <c r="D122" s="310"/>
      <c r="E122" s="302"/>
      <c r="F122" s="301"/>
      <c r="G122" s="301"/>
      <c r="H122" s="301"/>
      <c r="I122" s="301"/>
      <c r="J122" s="312"/>
      <c r="K122" s="312"/>
      <c r="L122" s="176"/>
      <c r="M122" s="295"/>
      <c r="N122" s="295"/>
      <c r="O122" s="295"/>
      <c r="P122" s="295"/>
      <c r="Q122" s="295"/>
    </row>
    <row r="123" spans="2:17" x14ac:dyDescent="0.15">
      <c r="B123" s="311"/>
      <c r="C123" s="303"/>
      <c r="D123" s="303"/>
      <c r="E123" s="302"/>
      <c r="F123" s="301"/>
      <c r="G123" s="301"/>
      <c r="H123" s="301"/>
      <c r="I123" s="301"/>
      <c r="J123" s="312"/>
      <c r="K123" s="312"/>
      <c r="L123" s="176"/>
      <c r="M123" s="295"/>
      <c r="N123" s="295"/>
      <c r="O123" s="295"/>
      <c r="P123" s="295"/>
      <c r="Q123" s="295"/>
    </row>
    <row r="124" spans="2:17" x14ac:dyDescent="0.15">
      <c r="B124" s="311"/>
      <c r="C124" s="303"/>
      <c r="D124" s="303"/>
      <c r="E124" s="302"/>
      <c r="F124" s="301"/>
      <c r="G124" s="301"/>
      <c r="H124" s="301"/>
      <c r="I124" s="301"/>
      <c r="J124" s="301"/>
      <c r="K124" s="301"/>
      <c r="L124" s="176"/>
      <c r="M124" s="295"/>
      <c r="N124" s="295"/>
      <c r="O124" s="295"/>
      <c r="P124" s="295"/>
      <c r="Q124" s="295"/>
    </row>
    <row r="125" spans="2:17" x14ac:dyDescent="0.15">
      <c r="B125" s="311"/>
      <c r="C125" s="303"/>
      <c r="D125" s="303"/>
      <c r="E125" s="302"/>
      <c r="F125" s="303"/>
      <c r="G125" s="301"/>
      <c r="H125" s="301"/>
      <c r="I125" s="301"/>
      <c r="J125" s="312"/>
      <c r="K125" s="312"/>
      <c r="L125" s="176"/>
      <c r="M125" s="295"/>
      <c r="N125" s="295"/>
      <c r="O125" s="295"/>
      <c r="P125" s="295"/>
      <c r="Q125" s="295"/>
    </row>
    <row r="126" spans="2:17" x14ac:dyDescent="0.15">
      <c r="B126" s="311"/>
      <c r="C126" s="303"/>
      <c r="D126" s="303"/>
      <c r="E126" s="302"/>
      <c r="F126" s="314"/>
      <c r="G126" s="313"/>
      <c r="H126" s="301"/>
      <c r="I126" s="301"/>
      <c r="J126" s="312"/>
      <c r="K126" s="312"/>
      <c r="L126" s="176"/>
      <c r="M126" s="91"/>
      <c r="N126" s="91"/>
      <c r="O126" s="91"/>
      <c r="P126" s="91"/>
      <c r="Q126" s="295"/>
    </row>
    <row r="127" spans="2:17" x14ac:dyDescent="0.15">
      <c r="B127" s="311"/>
      <c r="C127" s="303"/>
      <c r="D127" s="303"/>
      <c r="E127" s="310"/>
      <c r="F127" s="301"/>
      <c r="G127" s="301"/>
      <c r="H127" s="301"/>
      <c r="I127" s="304"/>
      <c r="J127" s="309"/>
      <c r="K127" s="309"/>
      <c r="L127" s="176"/>
      <c r="M127" s="91"/>
      <c r="N127" s="91"/>
      <c r="O127" s="91"/>
      <c r="P127" s="91"/>
      <c r="Q127" s="295"/>
    </row>
    <row r="128" spans="2:17" x14ac:dyDescent="0.15">
      <c r="B128" s="311"/>
      <c r="C128" s="303"/>
      <c r="D128" s="303"/>
      <c r="E128" s="302"/>
      <c r="F128" s="313"/>
      <c r="G128" s="313"/>
      <c r="H128" s="301"/>
      <c r="I128" s="301"/>
      <c r="J128" s="312"/>
      <c r="K128" s="312"/>
      <c r="L128" s="176"/>
      <c r="M128" s="91"/>
      <c r="N128" s="91"/>
      <c r="O128" s="91"/>
      <c r="P128" s="91"/>
      <c r="Q128" s="295"/>
    </row>
    <row r="129" spans="2:17" x14ac:dyDescent="0.15">
      <c r="B129" s="311"/>
      <c r="C129" s="303"/>
      <c r="D129" s="303"/>
      <c r="E129" s="302"/>
      <c r="F129" s="313"/>
      <c r="G129" s="313"/>
      <c r="H129" s="304"/>
      <c r="I129" s="304"/>
      <c r="J129" s="309"/>
      <c r="K129" s="309"/>
      <c r="L129" s="79"/>
      <c r="M129" s="295"/>
      <c r="N129" s="295"/>
      <c r="O129" s="295"/>
      <c r="P129" s="295"/>
      <c r="Q129" s="295"/>
    </row>
    <row r="130" spans="2:17" x14ac:dyDescent="0.15">
      <c r="B130" s="311"/>
      <c r="C130" s="303"/>
      <c r="D130" s="303"/>
      <c r="E130" s="302"/>
      <c r="F130" s="313"/>
      <c r="G130" s="313"/>
      <c r="H130" s="304"/>
      <c r="I130" s="304"/>
      <c r="J130" s="309"/>
      <c r="K130" s="309"/>
      <c r="L130" s="79"/>
      <c r="M130" s="295"/>
      <c r="N130" s="295"/>
      <c r="O130" s="295"/>
      <c r="P130" s="295"/>
      <c r="Q130" s="295"/>
    </row>
    <row r="131" spans="2:17" x14ac:dyDescent="0.15">
      <c r="B131" s="311"/>
      <c r="C131" s="303"/>
      <c r="D131" s="303"/>
      <c r="E131" s="302"/>
      <c r="F131" s="313"/>
      <c r="G131" s="313"/>
      <c r="H131" s="304"/>
      <c r="I131" s="304"/>
      <c r="J131" s="309"/>
      <c r="K131" s="309"/>
      <c r="L131" s="176"/>
      <c r="M131" s="92"/>
      <c r="N131" s="92"/>
      <c r="O131" s="92"/>
      <c r="P131" s="92"/>
      <c r="Q131" s="295"/>
    </row>
    <row r="132" spans="2:17" x14ac:dyDescent="0.15">
      <c r="B132" s="311"/>
      <c r="C132" s="303"/>
      <c r="D132" s="303"/>
      <c r="E132" s="302"/>
      <c r="F132" s="313"/>
      <c r="G132" s="313"/>
      <c r="H132" s="301"/>
      <c r="I132" s="301"/>
      <c r="J132" s="312"/>
      <c r="K132" s="312"/>
      <c r="L132" s="176"/>
      <c r="M132" s="92"/>
      <c r="N132" s="92"/>
      <c r="O132" s="92"/>
      <c r="P132" s="92"/>
      <c r="Q132" s="295"/>
    </row>
    <row r="133" spans="2:17" x14ac:dyDescent="0.15">
      <c r="B133" s="311"/>
      <c r="C133" s="303"/>
      <c r="D133" s="303"/>
      <c r="E133" s="302"/>
      <c r="F133" s="301"/>
      <c r="G133" s="301"/>
      <c r="H133" s="306"/>
      <c r="I133" s="306"/>
      <c r="J133" s="306"/>
      <c r="K133" s="306"/>
      <c r="L133" s="176"/>
      <c r="M133" s="92"/>
      <c r="N133" s="92"/>
      <c r="O133" s="92"/>
      <c r="P133" s="92"/>
      <c r="Q133" s="295"/>
    </row>
    <row r="134" spans="2:17" x14ac:dyDescent="0.15">
      <c r="B134" s="311"/>
      <c r="C134" s="303"/>
      <c r="D134" s="303"/>
      <c r="E134" s="302"/>
      <c r="F134" s="301"/>
      <c r="G134" s="301"/>
      <c r="H134" s="78"/>
      <c r="I134" s="78"/>
      <c r="J134" s="78"/>
      <c r="K134" s="78"/>
      <c r="L134" s="79"/>
      <c r="M134" s="92"/>
      <c r="N134" s="92"/>
      <c r="O134" s="92"/>
      <c r="P134" s="92"/>
      <c r="Q134" s="295"/>
    </row>
    <row r="135" spans="2:17" x14ac:dyDescent="0.15">
      <c r="B135" s="311"/>
      <c r="C135" s="303"/>
      <c r="D135" s="303"/>
      <c r="E135" s="302"/>
      <c r="F135" s="301"/>
      <c r="G135" s="301"/>
      <c r="H135" s="306"/>
      <c r="I135" s="306"/>
      <c r="J135" s="306"/>
      <c r="K135" s="306"/>
      <c r="L135" s="176"/>
      <c r="M135" s="92"/>
      <c r="N135" s="92"/>
      <c r="O135" s="92"/>
      <c r="P135" s="92"/>
      <c r="Q135" s="295"/>
    </row>
    <row r="136" spans="2:17" x14ac:dyDescent="0.15">
      <c r="B136" s="311"/>
      <c r="C136" s="303"/>
      <c r="D136" s="303"/>
      <c r="E136" s="302"/>
      <c r="F136" s="301"/>
      <c r="G136" s="301"/>
      <c r="H136" s="306"/>
      <c r="I136" s="306"/>
      <c r="J136" s="306"/>
      <c r="K136" s="306"/>
      <c r="L136" s="176"/>
      <c r="M136" s="92"/>
      <c r="N136" s="92"/>
      <c r="O136" s="92"/>
      <c r="P136" s="92"/>
      <c r="Q136" s="295"/>
    </row>
    <row r="137" spans="2:17" x14ac:dyDescent="0.15">
      <c r="B137" s="311"/>
      <c r="C137" s="303"/>
      <c r="D137" s="303"/>
      <c r="E137" s="302"/>
      <c r="F137" s="301"/>
      <c r="G137" s="301"/>
      <c r="H137" s="312"/>
      <c r="I137" s="301"/>
      <c r="J137" s="301"/>
      <c r="K137" s="301"/>
      <c r="L137" s="176"/>
      <c r="M137" s="92"/>
      <c r="N137" s="92"/>
      <c r="O137" s="92"/>
      <c r="P137" s="92"/>
      <c r="Q137" s="295"/>
    </row>
    <row r="138" spans="2:17" x14ac:dyDescent="0.15">
      <c r="B138" s="311"/>
      <c r="C138" s="303"/>
      <c r="D138" s="303"/>
      <c r="E138" s="302"/>
      <c r="F138" s="301"/>
      <c r="G138" s="301"/>
      <c r="H138" s="79"/>
      <c r="I138" s="79"/>
      <c r="J138" s="79"/>
      <c r="K138" s="79"/>
      <c r="L138" s="176"/>
      <c r="M138" s="92"/>
      <c r="N138" s="92"/>
      <c r="O138" s="92"/>
      <c r="P138" s="92"/>
      <c r="Q138" s="295"/>
    </row>
    <row r="139" spans="2:17" x14ac:dyDescent="0.15">
      <c r="B139" s="311"/>
      <c r="C139" s="303"/>
      <c r="D139" s="303"/>
      <c r="E139" s="310"/>
      <c r="F139" s="313"/>
      <c r="G139" s="313"/>
      <c r="H139" s="312"/>
      <c r="I139" s="301"/>
      <c r="J139" s="301"/>
      <c r="K139" s="301"/>
      <c r="L139" s="176"/>
      <c r="M139" s="295"/>
      <c r="N139" s="295"/>
      <c r="O139" s="295"/>
      <c r="P139" s="295"/>
      <c r="Q139" s="295"/>
    </row>
    <row r="140" spans="2:17" x14ac:dyDescent="0.15">
      <c r="B140" s="311"/>
      <c r="C140" s="303"/>
      <c r="D140" s="303"/>
      <c r="E140" s="302"/>
      <c r="F140" s="301"/>
      <c r="G140" s="301"/>
      <c r="H140" s="304"/>
      <c r="I140" s="304"/>
      <c r="J140" s="309"/>
      <c r="K140" s="309"/>
      <c r="L140" s="176"/>
      <c r="M140" s="92"/>
      <c r="N140" s="92"/>
      <c r="O140" s="92"/>
      <c r="P140" s="92"/>
      <c r="Q140" s="295"/>
    </row>
    <row r="141" spans="2:17" x14ac:dyDescent="0.15">
      <c r="B141" s="311"/>
      <c r="C141" s="303"/>
      <c r="D141" s="310"/>
      <c r="E141" s="302"/>
      <c r="F141" s="301"/>
      <c r="G141" s="301"/>
      <c r="H141" s="304"/>
      <c r="I141" s="304"/>
      <c r="J141" s="309"/>
      <c r="K141" s="309"/>
      <c r="L141" s="176"/>
      <c r="M141" s="92"/>
      <c r="N141" s="92"/>
      <c r="O141" s="92"/>
      <c r="P141" s="92"/>
      <c r="Q141" s="295"/>
    </row>
    <row r="142" spans="2:17" x14ac:dyDescent="0.15">
      <c r="B142" s="311"/>
      <c r="C142" s="303"/>
      <c r="D142" s="303"/>
      <c r="E142" s="302"/>
      <c r="F142" s="301"/>
      <c r="G142" s="301"/>
      <c r="H142" s="301"/>
      <c r="I142" s="301"/>
      <c r="J142" s="312"/>
      <c r="K142" s="312"/>
      <c r="L142" s="176"/>
      <c r="M142" s="92"/>
      <c r="N142" s="92"/>
      <c r="O142" s="92"/>
      <c r="P142" s="92"/>
      <c r="Q142" s="295"/>
    </row>
    <row r="143" spans="2:17" x14ac:dyDescent="0.15">
      <c r="B143" s="311"/>
      <c r="C143" s="303"/>
      <c r="D143" s="303"/>
      <c r="E143" s="302"/>
      <c r="F143" s="301"/>
      <c r="G143" s="301"/>
      <c r="H143" s="301"/>
      <c r="I143" s="301"/>
      <c r="J143" s="312"/>
      <c r="K143" s="312"/>
      <c r="L143" s="176"/>
      <c r="M143" s="92"/>
      <c r="N143" s="92"/>
      <c r="O143" s="92"/>
      <c r="P143" s="92"/>
      <c r="Q143" s="295"/>
    </row>
    <row r="144" spans="2:17" x14ac:dyDescent="0.15">
      <c r="B144" s="311"/>
      <c r="C144" s="303"/>
      <c r="D144" s="303"/>
      <c r="E144" s="302"/>
      <c r="F144" s="301"/>
      <c r="G144" s="301"/>
      <c r="H144" s="301"/>
      <c r="I144" s="301"/>
      <c r="J144" s="312"/>
      <c r="K144" s="312"/>
      <c r="L144" s="176"/>
      <c r="M144" s="295"/>
      <c r="N144" s="295"/>
      <c r="O144" s="295"/>
      <c r="P144" s="295"/>
      <c r="Q144" s="295"/>
    </row>
    <row r="145" spans="2:17" x14ac:dyDescent="0.15">
      <c r="B145" s="311"/>
      <c r="C145" s="303"/>
      <c r="D145" s="303"/>
      <c r="E145" s="302"/>
      <c r="F145" s="301"/>
      <c r="G145" s="301"/>
      <c r="H145" s="304"/>
      <c r="I145" s="304"/>
      <c r="J145" s="309"/>
      <c r="K145" s="309"/>
      <c r="L145" s="176"/>
      <c r="M145" s="295"/>
      <c r="N145" s="295"/>
      <c r="O145" s="295"/>
      <c r="P145" s="295"/>
      <c r="Q145" s="295"/>
    </row>
    <row r="146" spans="2:17" x14ac:dyDescent="0.15">
      <c r="B146" s="311"/>
      <c r="C146" s="303"/>
      <c r="D146" s="310"/>
      <c r="E146" s="302"/>
      <c r="F146" s="301"/>
      <c r="G146" s="301"/>
      <c r="H146" s="304"/>
      <c r="I146" s="304"/>
      <c r="J146" s="309"/>
      <c r="K146" s="309"/>
      <c r="L146" s="176"/>
      <c r="M146" s="295"/>
      <c r="N146" s="295"/>
      <c r="O146" s="295"/>
      <c r="P146" s="295"/>
      <c r="Q146" s="295"/>
    </row>
    <row r="147" spans="2:17" x14ac:dyDescent="0.15">
      <c r="B147" s="303"/>
      <c r="C147" s="303"/>
      <c r="D147" s="303"/>
      <c r="E147" s="302"/>
      <c r="F147" s="301"/>
      <c r="G147" s="301"/>
      <c r="H147" s="301"/>
      <c r="I147" s="301"/>
      <c r="J147" s="312"/>
      <c r="K147" s="312"/>
      <c r="L147" s="176"/>
      <c r="M147" s="92"/>
      <c r="N147" s="92"/>
      <c r="O147" s="92"/>
      <c r="P147" s="92"/>
      <c r="Q147" s="295"/>
    </row>
    <row r="148" spans="2:17" x14ac:dyDescent="0.15">
      <c r="B148" s="303"/>
      <c r="C148" s="303"/>
      <c r="D148" s="303"/>
      <c r="E148" s="302"/>
      <c r="F148" s="301"/>
      <c r="G148" s="301"/>
      <c r="H148" s="301"/>
      <c r="I148" s="301"/>
      <c r="J148" s="312"/>
      <c r="K148" s="312"/>
      <c r="L148" s="176"/>
      <c r="M148" s="92"/>
      <c r="N148" s="92"/>
      <c r="O148" s="92"/>
      <c r="P148" s="92"/>
      <c r="Q148" s="295"/>
    </row>
    <row r="149" spans="2:17" ht="50.25" customHeight="1" x14ac:dyDescent="0.15">
      <c r="B149" s="303"/>
      <c r="C149" s="303"/>
      <c r="D149" s="303"/>
      <c r="E149" s="302"/>
      <c r="F149" s="301"/>
      <c r="G149" s="301"/>
      <c r="H149" s="301"/>
      <c r="I149" s="301"/>
      <c r="J149" s="312"/>
      <c r="K149" s="312"/>
      <c r="L149" s="176"/>
      <c r="M149" s="92"/>
      <c r="N149" s="92"/>
      <c r="O149" s="92"/>
      <c r="P149" s="92"/>
      <c r="Q149" s="295"/>
    </row>
    <row r="150" spans="2:17" x14ac:dyDescent="0.15">
      <c r="B150" s="303"/>
      <c r="C150" s="303"/>
      <c r="D150" s="303"/>
      <c r="E150" s="302"/>
      <c r="F150" s="301"/>
      <c r="G150" s="301"/>
      <c r="H150" s="301"/>
      <c r="I150" s="301"/>
      <c r="J150" s="312"/>
      <c r="K150" s="312"/>
      <c r="L150" s="176"/>
      <c r="M150" s="92"/>
      <c r="N150" s="92"/>
      <c r="O150" s="92"/>
      <c r="P150" s="92"/>
      <c r="Q150" s="295"/>
    </row>
    <row r="151" spans="2:17" x14ac:dyDescent="0.15">
      <c r="B151" s="303"/>
      <c r="C151" s="303"/>
      <c r="D151" s="303"/>
      <c r="E151" s="302"/>
      <c r="F151" s="301"/>
      <c r="G151" s="301"/>
      <c r="H151" s="301"/>
      <c r="I151" s="301"/>
      <c r="J151" s="312"/>
      <c r="K151" s="312"/>
      <c r="L151" s="176"/>
      <c r="M151" s="295"/>
      <c r="N151" s="295"/>
      <c r="O151" s="295"/>
      <c r="P151" s="295"/>
      <c r="Q151" s="295"/>
    </row>
    <row r="152" spans="2:17" x14ac:dyDescent="0.15">
      <c r="B152" s="303"/>
      <c r="C152" s="303"/>
      <c r="D152" s="303"/>
      <c r="E152" s="302"/>
      <c r="F152" s="301"/>
      <c r="G152" s="301"/>
      <c r="H152" s="301"/>
      <c r="I152" s="301"/>
      <c r="J152" s="312"/>
      <c r="K152" s="312"/>
      <c r="L152" s="176"/>
      <c r="M152" s="295"/>
      <c r="N152" s="295"/>
      <c r="O152" s="295"/>
      <c r="P152" s="295"/>
      <c r="Q152" s="295"/>
    </row>
    <row r="153" spans="2:17" x14ac:dyDescent="0.15">
      <c r="B153" s="311"/>
      <c r="C153" s="303"/>
      <c r="D153" s="303"/>
      <c r="E153" s="302"/>
      <c r="F153" s="301"/>
      <c r="G153" s="301"/>
      <c r="H153" s="304"/>
      <c r="I153" s="304"/>
      <c r="J153" s="304"/>
      <c r="K153" s="304"/>
      <c r="L153" s="176"/>
      <c r="M153" s="92"/>
      <c r="N153" s="92"/>
      <c r="O153" s="92"/>
      <c r="P153" s="92"/>
      <c r="Q153" s="295"/>
    </row>
    <row r="154" spans="2:17" x14ac:dyDescent="0.15">
      <c r="B154" s="311"/>
      <c r="C154" s="303"/>
      <c r="D154" s="303"/>
      <c r="E154" s="302"/>
      <c r="F154" s="301"/>
      <c r="G154" s="301"/>
      <c r="H154" s="304"/>
      <c r="I154" s="304"/>
      <c r="J154" s="304"/>
      <c r="K154" s="304"/>
      <c r="L154" s="176"/>
      <c r="M154" s="92"/>
      <c r="N154" s="92"/>
      <c r="O154" s="92"/>
      <c r="P154" s="92"/>
      <c r="Q154" s="295"/>
    </row>
    <row r="155" spans="2:17" x14ac:dyDescent="0.15">
      <c r="B155" s="311"/>
      <c r="C155" s="303"/>
      <c r="D155" s="303"/>
      <c r="E155" s="302"/>
      <c r="F155" s="301"/>
      <c r="G155" s="301"/>
      <c r="H155" s="306"/>
      <c r="I155" s="301"/>
      <c r="J155" s="306"/>
      <c r="K155" s="306"/>
      <c r="L155" s="176"/>
      <c r="M155" s="92"/>
      <c r="N155" s="92"/>
      <c r="O155" s="92"/>
      <c r="P155" s="92"/>
      <c r="Q155" s="295"/>
    </row>
    <row r="156" spans="2:17" x14ac:dyDescent="0.15">
      <c r="B156" s="311"/>
      <c r="C156" s="303"/>
      <c r="D156" s="303"/>
      <c r="E156" s="302"/>
      <c r="F156" s="301"/>
      <c r="G156" s="301"/>
      <c r="H156" s="301"/>
      <c r="I156" s="301"/>
      <c r="J156" s="301"/>
      <c r="K156" s="301"/>
      <c r="L156" s="176"/>
      <c r="M156" s="92"/>
      <c r="N156" s="92"/>
      <c r="O156" s="92"/>
      <c r="P156" s="92"/>
      <c r="Q156" s="295"/>
    </row>
    <row r="157" spans="2:17" x14ac:dyDescent="0.15">
      <c r="B157" s="311"/>
      <c r="C157" s="303"/>
      <c r="D157" s="303"/>
      <c r="E157" s="302"/>
      <c r="F157" s="301"/>
      <c r="G157" s="301"/>
      <c r="H157" s="301"/>
      <c r="I157" s="301"/>
      <c r="J157" s="301"/>
      <c r="K157" s="301"/>
      <c r="L157" s="176"/>
      <c r="M157" s="92"/>
      <c r="N157" s="92"/>
      <c r="O157" s="92"/>
      <c r="P157" s="92"/>
      <c r="Q157" s="295"/>
    </row>
    <row r="158" spans="2:17" x14ac:dyDescent="0.15">
      <c r="B158" s="311"/>
      <c r="C158" s="303"/>
      <c r="D158" s="310"/>
      <c r="E158" s="310"/>
      <c r="F158" s="301"/>
      <c r="G158" s="301"/>
      <c r="H158" s="78"/>
      <c r="I158" s="78"/>
      <c r="J158" s="78"/>
      <c r="K158" s="78"/>
      <c r="L158" s="176"/>
      <c r="M158" s="295"/>
      <c r="N158" s="295"/>
      <c r="O158" s="295"/>
      <c r="P158" s="295"/>
      <c r="Q158" s="295"/>
    </row>
    <row r="159" spans="2:17" x14ac:dyDescent="0.15">
      <c r="B159" s="303"/>
      <c r="C159" s="303"/>
      <c r="D159" s="303"/>
      <c r="E159" s="302"/>
      <c r="F159" s="301"/>
      <c r="G159" s="301"/>
      <c r="H159" s="304"/>
      <c r="I159" s="304"/>
      <c r="J159" s="309"/>
      <c r="K159" s="309"/>
      <c r="L159" s="176"/>
      <c r="M159" s="92"/>
      <c r="N159" s="92"/>
      <c r="O159" s="92"/>
      <c r="P159" s="92"/>
      <c r="Q159" s="295"/>
    </row>
    <row r="160" spans="2:17" x14ac:dyDescent="0.15">
      <c r="B160" s="303"/>
      <c r="C160" s="303"/>
      <c r="D160" s="303"/>
      <c r="E160" s="302"/>
      <c r="F160" s="301"/>
      <c r="G160" s="301"/>
      <c r="H160" s="304"/>
      <c r="I160" s="304"/>
      <c r="J160" s="309"/>
      <c r="K160" s="309"/>
      <c r="L160" s="176"/>
      <c r="M160" s="92"/>
      <c r="N160" s="92"/>
      <c r="O160" s="92"/>
      <c r="P160" s="92"/>
      <c r="Q160" s="295"/>
    </row>
    <row r="161" spans="2:18" x14ac:dyDescent="0.15">
      <c r="B161" s="303"/>
      <c r="C161" s="303"/>
      <c r="D161" s="303"/>
      <c r="E161" s="302"/>
      <c r="F161" s="301"/>
      <c r="G161" s="301"/>
      <c r="H161" s="304"/>
      <c r="I161" s="304"/>
      <c r="J161" s="309"/>
      <c r="K161" s="309"/>
      <c r="L161" s="176"/>
      <c r="M161" s="295"/>
      <c r="N161" s="295"/>
      <c r="O161" s="295"/>
      <c r="P161" s="295"/>
      <c r="Q161" s="295"/>
    </row>
    <row r="162" spans="2:18" x14ac:dyDescent="0.15">
      <c r="B162" s="303"/>
      <c r="C162" s="303"/>
      <c r="D162" s="303"/>
      <c r="E162" s="302"/>
      <c r="F162" s="301"/>
      <c r="G162" s="301"/>
      <c r="H162" s="304"/>
      <c r="I162" s="304"/>
      <c r="J162" s="309"/>
      <c r="K162" s="309"/>
      <c r="L162" s="176"/>
      <c r="M162" s="295"/>
      <c r="N162" s="295"/>
      <c r="O162" s="295"/>
      <c r="P162" s="295"/>
      <c r="Q162" s="295"/>
    </row>
    <row r="163" spans="2:18" x14ac:dyDescent="0.15">
      <c r="B163" s="303"/>
      <c r="C163" s="303"/>
      <c r="D163" s="303"/>
      <c r="E163" s="308"/>
      <c r="F163" s="307"/>
      <c r="G163" s="307"/>
      <c r="H163" s="306"/>
      <c r="I163" s="306"/>
      <c r="J163" s="305"/>
      <c r="K163" s="305"/>
      <c r="L163" s="176"/>
      <c r="M163" s="295"/>
      <c r="N163" s="295"/>
      <c r="O163" s="295"/>
      <c r="P163" s="295"/>
      <c r="Q163" s="295"/>
    </row>
    <row r="164" spans="2:18" x14ac:dyDescent="0.15">
      <c r="B164" s="303"/>
      <c r="C164" s="303"/>
      <c r="D164" s="303"/>
      <c r="E164" s="302"/>
      <c r="F164" s="301"/>
      <c r="G164" s="301"/>
      <c r="H164" s="304"/>
      <c r="I164" s="304"/>
      <c r="J164" s="304"/>
      <c r="K164" s="304"/>
      <c r="L164" s="176"/>
      <c r="M164" s="295"/>
      <c r="N164" s="295"/>
      <c r="O164" s="295"/>
      <c r="P164" s="295"/>
      <c r="Q164" s="295"/>
    </row>
    <row r="165" spans="2:18" x14ac:dyDescent="0.15">
      <c r="B165" s="303"/>
      <c r="C165" s="303"/>
      <c r="D165" s="303"/>
      <c r="E165" s="302"/>
      <c r="F165" s="301"/>
      <c r="G165" s="301"/>
      <c r="H165" s="304"/>
      <c r="I165" s="304"/>
      <c r="J165" s="304"/>
      <c r="K165" s="304"/>
      <c r="L165" s="176"/>
      <c r="M165" s="295"/>
      <c r="N165" s="295"/>
      <c r="O165" s="295"/>
      <c r="P165" s="295"/>
      <c r="Q165" s="295"/>
    </row>
    <row r="166" spans="2:18" x14ac:dyDescent="0.15">
      <c r="B166" s="303"/>
      <c r="C166" s="303"/>
      <c r="D166" s="303"/>
      <c r="E166" s="302"/>
      <c r="F166" s="301"/>
      <c r="G166" s="301"/>
      <c r="H166" s="301"/>
      <c r="I166" s="301"/>
      <c r="J166" s="301"/>
      <c r="K166" s="301"/>
      <c r="L166" s="176"/>
      <c r="M166" s="295"/>
      <c r="N166" s="295"/>
      <c r="O166" s="295"/>
      <c r="P166" s="295"/>
      <c r="Q166" s="295"/>
    </row>
    <row r="167" spans="2:18" ht="19" customHeight="1" x14ac:dyDescent="0.15">
      <c r="E167" s="1"/>
      <c r="H167" s="1"/>
      <c r="I167" s="1"/>
      <c r="J167" s="1"/>
      <c r="K167" s="1"/>
      <c r="L167" s="1"/>
      <c r="M167" s="300"/>
      <c r="N167" s="300"/>
      <c r="O167" s="300"/>
      <c r="P167" s="300"/>
      <c r="Q167" s="299"/>
    </row>
    <row r="168" spans="2:18" ht="21" customHeight="1" x14ac:dyDescent="0.15">
      <c r="M168" s="299"/>
      <c r="N168" s="298"/>
      <c r="O168" s="299"/>
      <c r="P168" s="298"/>
    </row>
    <row r="170" spans="2:18" x14ac:dyDescent="0.15">
      <c r="M170" s="290"/>
    </row>
    <row r="171" spans="2:18" ht="32.25" customHeight="1" x14ac:dyDescent="0.15">
      <c r="O171" s="297"/>
      <c r="P171" s="297"/>
      <c r="Q171" s="297"/>
      <c r="R171" s="297"/>
    </row>
    <row r="172" spans="2:18" x14ac:dyDescent="0.15">
      <c r="M172" s="296"/>
      <c r="O172" s="3"/>
      <c r="P172" s="294"/>
      <c r="Q172" s="295"/>
      <c r="R172" s="295"/>
    </row>
    <row r="173" spans="2:18" x14ac:dyDescent="0.15">
      <c r="M173" s="296"/>
      <c r="O173" s="3"/>
      <c r="P173" s="294"/>
      <c r="Q173" s="171"/>
      <c r="R173" s="171"/>
    </row>
    <row r="174" spans="2:18" x14ac:dyDescent="0.15">
      <c r="M174" s="290"/>
      <c r="O174" s="3"/>
      <c r="P174" s="294"/>
      <c r="Q174" s="295"/>
      <c r="R174" s="295"/>
    </row>
    <row r="175" spans="2:18" x14ac:dyDescent="0.15">
      <c r="M175" s="290"/>
      <c r="O175" s="3"/>
      <c r="P175" s="294"/>
      <c r="Q175" s="171"/>
      <c r="R175" s="171"/>
    </row>
    <row r="176" spans="2:18" x14ac:dyDescent="0.15">
      <c r="O176" s="293"/>
      <c r="P176" s="292"/>
      <c r="Q176" s="292"/>
    </row>
    <row r="177" spans="15:18" x14ac:dyDescent="0.15">
      <c r="P177" s="288"/>
      <c r="Q177" s="287"/>
    </row>
    <row r="178" spans="15:18" x14ac:dyDescent="0.15">
      <c r="Q178" s="291"/>
    </row>
    <row r="181" spans="15:18" x14ac:dyDescent="0.15">
      <c r="Q181" s="290"/>
    </row>
    <row r="182" spans="15:18" x14ac:dyDescent="0.15">
      <c r="O182" s="284"/>
      <c r="P182" s="284"/>
      <c r="Q182" s="287"/>
      <c r="R182" s="289"/>
    </row>
    <row r="183" spans="15:18" x14ac:dyDescent="0.15">
      <c r="O183" s="284"/>
      <c r="P183" s="284"/>
      <c r="Q183" s="287"/>
      <c r="R183" s="284"/>
    </row>
    <row r="184" spans="15:18" x14ac:dyDescent="0.15">
      <c r="O184" s="284"/>
      <c r="P184" s="284"/>
      <c r="Q184" s="287"/>
      <c r="R184" s="284"/>
    </row>
    <row r="185" spans="15:18" x14ac:dyDescent="0.15">
      <c r="O185" s="288"/>
      <c r="P185" s="288"/>
      <c r="Q185" s="287"/>
      <c r="R185" s="284"/>
    </row>
    <row r="186" spans="15:18" x14ac:dyDescent="0.15">
      <c r="Q186" s="287"/>
    </row>
    <row r="187" spans="15:18" x14ac:dyDescent="0.15">
      <c r="Q187" s="287"/>
    </row>
    <row r="188" spans="15:18" x14ac:dyDescent="0.15">
      <c r="Q188" s="287"/>
    </row>
    <row r="189" spans="15:18" x14ac:dyDescent="0.15">
      <c r="O189" s="284"/>
      <c r="P189" s="284"/>
      <c r="Q189" s="284"/>
    </row>
    <row r="190" spans="15:18" x14ac:dyDescent="0.15">
      <c r="O190" s="284"/>
      <c r="P190" s="284"/>
      <c r="Q190" s="285"/>
      <c r="R190" s="286"/>
    </row>
    <row r="191" spans="15:18" x14ac:dyDescent="0.15">
      <c r="O191" s="284"/>
      <c r="P191" s="284"/>
      <c r="Q191" s="285"/>
    </row>
    <row r="192" spans="15:18" x14ac:dyDescent="0.15">
      <c r="O192" s="284"/>
      <c r="P192" s="284"/>
      <c r="Q192" s="285"/>
    </row>
    <row r="193" spans="15:17" x14ac:dyDescent="0.15">
      <c r="O193" s="284"/>
      <c r="P193" s="284"/>
      <c r="Q193" s="285"/>
    </row>
    <row r="194" spans="15:17" x14ac:dyDescent="0.15">
      <c r="O194" s="284"/>
      <c r="P194" s="284"/>
      <c r="Q194" s="285"/>
    </row>
    <row r="195" spans="15:17" x14ac:dyDescent="0.15">
      <c r="O195" s="284"/>
      <c r="P195" s="284"/>
      <c r="Q195" s="283"/>
    </row>
  </sheetData>
  <mergeCells count="22">
    <mergeCell ref="B25:Q25"/>
    <mergeCell ref="B26:B36"/>
    <mergeCell ref="B37:B40"/>
    <mergeCell ref="H5:L5"/>
    <mergeCell ref="M5:Q5"/>
    <mergeCell ref="B7:B11"/>
    <mergeCell ref="B12:B16"/>
    <mergeCell ref="B17:Q17"/>
    <mergeCell ref="B18:Q18"/>
    <mergeCell ref="B19:B20"/>
    <mergeCell ref="B22:B23"/>
    <mergeCell ref="B24:Q24"/>
    <mergeCell ref="B1:Q1"/>
    <mergeCell ref="B2:Q2"/>
    <mergeCell ref="B3:Q3"/>
    <mergeCell ref="B4:Q4"/>
    <mergeCell ref="B5:B6"/>
    <mergeCell ref="C5:C6"/>
    <mergeCell ref="D5:D6"/>
    <mergeCell ref="E5:E6"/>
    <mergeCell ref="F5:F6"/>
    <mergeCell ref="G5: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C62C-2730-4844-86CB-5B2F5398BF28}">
  <dimension ref="B1:Q174"/>
  <sheetViews>
    <sheetView topLeftCell="A27" zoomScale="110" zoomScaleNormal="110" workbookViewId="0">
      <selection activeCell="E29" sqref="E29"/>
    </sheetView>
  </sheetViews>
  <sheetFormatPr baseColWidth="10" defaultColWidth="8.83203125" defaultRowHeight="13" x14ac:dyDescent="0.15"/>
  <cols>
    <col min="1" max="1" width="8.83203125" style="1"/>
    <col min="2" max="2" width="27.33203125" style="1" customWidth="1"/>
    <col min="3" max="3" width="59.6640625" style="1" customWidth="1"/>
    <col min="4" max="4" width="44.83203125" style="1" customWidth="1"/>
    <col min="5" max="5" width="35.83203125" style="2" customWidth="1"/>
    <col min="6" max="6" width="30.33203125" style="1" customWidth="1"/>
    <col min="7" max="7" width="34.33203125" style="271" customWidth="1"/>
    <col min="8" max="12" width="9" style="3" customWidth="1"/>
    <col min="13" max="13" width="18.6640625" style="1" customWidth="1"/>
    <col min="14" max="14" width="20.1640625" style="1" customWidth="1"/>
    <col min="15" max="15" width="18.6640625" style="1" customWidth="1"/>
    <col min="16" max="16" width="19" style="1" customWidth="1"/>
    <col min="17" max="17" width="19.6640625" style="1" customWidth="1"/>
    <col min="18" max="18" width="22" style="1" bestFit="1" customWidth="1"/>
    <col min="19" max="20" width="8.83203125" style="1"/>
    <col min="21" max="21" width="20.33203125" style="1" customWidth="1"/>
    <col min="22" max="16384" width="8.83203125" style="1"/>
  </cols>
  <sheetData>
    <row r="1" spans="2:17" ht="17.25" customHeight="1" thickBot="1" x14ac:dyDescent="0.2">
      <c r="B1" s="422" t="s">
        <v>119</v>
      </c>
      <c r="C1" s="423"/>
      <c r="D1" s="423"/>
      <c r="E1" s="423"/>
      <c r="F1" s="423"/>
      <c r="G1" s="423"/>
      <c r="H1" s="423"/>
      <c r="I1" s="423"/>
      <c r="J1" s="423"/>
      <c r="K1" s="423"/>
      <c r="L1" s="423"/>
      <c r="M1" s="423"/>
      <c r="N1" s="423"/>
      <c r="O1" s="423"/>
      <c r="P1" s="423"/>
      <c r="Q1" s="424"/>
    </row>
    <row r="2" spans="2:17" ht="17.25" customHeight="1" thickBot="1" x14ac:dyDescent="0.2">
      <c r="B2" s="422" t="s">
        <v>662</v>
      </c>
      <c r="C2" s="423"/>
      <c r="D2" s="423"/>
      <c r="E2" s="423"/>
      <c r="F2" s="423"/>
      <c r="G2" s="423"/>
      <c r="H2" s="423"/>
      <c r="I2" s="423"/>
      <c r="J2" s="423"/>
      <c r="K2" s="423"/>
      <c r="L2" s="423"/>
      <c r="M2" s="423"/>
      <c r="N2" s="423"/>
      <c r="O2" s="423"/>
      <c r="P2" s="423"/>
      <c r="Q2" s="424"/>
    </row>
    <row r="3" spans="2:17" ht="17.25" customHeight="1" thickBot="1" x14ac:dyDescent="0.2">
      <c r="B3" s="425" t="s">
        <v>663</v>
      </c>
      <c r="C3" s="426"/>
      <c r="D3" s="426"/>
      <c r="E3" s="426"/>
      <c r="F3" s="426"/>
      <c r="G3" s="426"/>
      <c r="H3" s="426"/>
      <c r="I3" s="426"/>
      <c r="J3" s="426"/>
      <c r="K3" s="426"/>
      <c r="L3" s="426"/>
      <c r="M3" s="426"/>
      <c r="N3" s="426"/>
      <c r="O3" s="426"/>
      <c r="P3" s="426"/>
      <c r="Q3" s="427"/>
    </row>
    <row r="4" spans="2:17" ht="53.25" customHeight="1" thickBot="1" x14ac:dyDescent="0.2">
      <c r="B4" s="425" t="s">
        <v>664</v>
      </c>
      <c r="C4" s="426"/>
      <c r="D4" s="426"/>
      <c r="E4" s="426"/>
      <c r="F4" s="426"/>
      <c r="G4" s="426"/>
      <c r="H4" s="426"/>
      <c r="I4" s="426"/>
      <c r="J4" s="426"/>
      <c r="K4" s="426"/>
      <c r="L4" s="426"/>
      <c r="M4" s="426"/>
      <c r="N4" s="426"/>
      <c r="O4" s="426"/>
      <c r="P4" s="426"/>
      <c r="Q4" s="427"/>
    </row>
    <row r="5" spans="2:17" ht="29.5" customHeight="1" thickBot="1" x14ac:dyDescent="0.2">
      <c r="B5" s="372" t="s">
        <v>30</v>
      </c>
      <c r="C5" s="372" t="s">
        <v>31</v>
      </c>
      <c r="D5" s="198" t="s">
        <v>123</v>
      </c>
      <c r="E5" s="372" t="s">
        <v>41</v>
      </c>
      <c r="F5" s="372" t="s">
        <v>42</v>
      </c>
      <c r="G5" s="428" t="s">
        <v>631</v>
      </c>
      <c r="H5" s="376" t="s">
        <v>154</v>
      </c>
      <c r="I5" s="374"/>
      <c r="J5" s="374"/>
      <c r="K5" s="374"/>
      <c r="L5" s="375"/>
      <c r="M5" s="376" t="s">
        <v>155</v>
      </c>
      <c r="N5" s="374"/>
      <c r="O5" s="374"/>
      <c r="P5" s="374"/>
      <c r="Q5" s="375"/>
    </row>
    <row r="6" spans="2:17" ht="14" thickBot="1" x14ac:dyDescent="0.2">
      <c r="B6" s="373"/>
      <c r="C6" s="373"/>
      <c r="D6" s="199"/>
      <c r="E6" s="373"/>
      <c r="F6" s="373"/>
      <c r="G6" s="429"/>
      <c r="H6" s="241">
        <v>2020</v>
      </c>
      <c r="I6" s="169">
        <v>2021</v>
      </c>
      <c r="J6" s="169">
        <v>2022</v>
      </c>
      <c r="K6" s="169">
        <v>2023</v>
      </c>
      <c r="L6" s="169" t="s">
        <v>40</v>
      </c>
      <c r="M6" s="169">
        <v>2020</v>
      </c>
      <c r="N6" s="169">
        <v>2021</v>
      </c>
      <c r="O6" s="169">
        <v>2022</v>
      </c>
      <c r="P6" s="169">
        <v>2023</v>
      </c>
      <c r="Q6" s="169" t="s">
        <v>40</v>
      </c>
    </row>
    <row r="7" spans="2:17" ht="143.25" customHeight="1" x14ac:dyDescent="0.15">
      <c r="B7" s="407" t="s">
        <v>257</v>
      </c>
      <c r="C7" s="197" t="s">
        <v>258</v>
      </c>
      <c r="D7" s="430" t="s">
        <v>903</v>
      </c>
      <c r="E7" s="282" t="s">
        <v>259</v>
      </c>
      <c r="F7" s="154" t="s">
        <v>260</v>
      </c>
      <c r="G7" s="197" t="s">
        <v>899</v>
      </c>
      <c r="H7" s="128">
        <v>5</v>
      </c>
      <c r="I7" s="128">
        <v>17</v>
      </c>
      <c r="J7" s="128">
        <v>0</v>
      </c>
      <c r="K7" s="128">
        <v>0</v>
      </c>
      <c r="L7" s="129">
        <f t="shared" ref="L7:L18" si="0">+H7+I7+J7+K7</f>
        <v>22</v>
      </c>
      <c r="M7" s="130">
        <v>150000000</v>
      </c>
      <c r="N7" s="130">
        <v>510000000</v>
      </c>
      <c r="O7" s="130">
        <v>0</v>
      </c>
      <c r="P7" s="130">
        <v>0</v>
      </c>
      <c r="Q7" s="131">
        <f t="shared" ref="Q7:Q18" si="1">+M7+N7+O7+P7</f>
        <v>660000000</v>
      </c>
    </row>
    <row r="8" spans="2:17" ht="145.75" customHeight="1" x14ac:dyDescent="0.15">
      <c r="B8" s="403"/>
      <c r="C8" s="186" t="s">
        <v>902</v>
      </c>
      <c r="D8" s="406"/>
      <c r="E8" s="278" t="s">
        <v>901</v>
      </c>
      <c r="F8" s="180" t="s">
        <v>900</v>
      </c>
      <c r="G8" s="187" t="s">
        <v>899</v>
      </c>
      <c r="H8" s="135">
        <v>0</v>
      </c>
      <c r="I8" s="135">
        <v>10</v>
      </c>
      <c r="J8" s="135">
        <v>20</v>
      </c>
      <c r="K8" s="135">
        <v>14</v>
      </c>
      <c r="L8" s="15">
        <f t="shared" si="0"/>
        <v>44</v>
      </c>
      <c r="M8" s="16">
        <v>0</v>
      </c>
      <c r="N8" s="16">
        <v>500000000</v>
      </c>
      <c r="O8" s="16">
        <v>1000000000</v>
      </c>
      <c r="P8" s="16">
        <v>80000000</v>
      </c>
      <c r="Q8" s="17">
        <f t="shared" si="1"/>
        <v>1580000000</v>
      </c>
    </row>
    <row r="9" spans="2:17" ht="143.5" customHeight="1" x14ac:dyDescent="0.15">
      <c r="B9" s="403"/>
      <c r="C9" s="186" t="s">
        <v>261</v>
      </c>
      <c r="D9" s="186" t="s">
        <v>898</v>
      </c>
      <c r="E9" s="278" t="s">
        <v>262</v>
      </c>
      <c r="F9" s="124" t="s">
        <v>263</v>
      </c>
      <c r="G9" s="186" t="s">
        <v>897</v>
      </c>
      <c r="H9" s="135">
        <v>1</v>
      </c>
      <c r="I9" s="135">
        <v>1</v>
      </c>
      <c r="J9" s="135">
        <v>1</v>
      </c>
      <c r="K9" s="135">
        <v>1</v>
      </c>
      <c r="L9" s="15">
        <f t="shared" si="0"/>
        <v>4</v>
      </c>
      <c r="M9" s="16">
        <v>100000000</v>
      </c>
      <c r="N9" s="16">
        <v>150000000</v>
      </c>
      <c r="O9" s="16">
        <v>150000000</v>
      </c>
      <c r="P9" s="16">
        <v>100000000</v>
      </c>
      <c r="Q9" s="17">
        <f t="shared" si="1"/>
        <v>500000000</v>
      </c>
    </row>
    <row r="10" spans="2:17" ht="135" customHeight="1" x14ac:dyDescent="0.15">
      <c r="B10" s="403" t="s">
        <v>264</v>
      </c>
      <c r="C10" s="186" t="s">
        <v>896</v>
      </c>
      <c r="D10" s="405" t="s">
        <v>895</v>
      </c>
      <c r="E10" s="278" t="s">
        <v>894</v>
      </c>
      <c r="F10" s="124" t="s">
        <v>893</v>
      </c>
      <c r="G10" s="186" t="s">
        <v>892</v>
      </c>
      <c r="H10" s="135">
        <v>15</v>
      </c>
      <c r="I10" s="135">
        <v>50</v>
      </c>
      <c r="J10" s="135">
        <v>50</v>
      </c>
      <c r="K10" s="135">
        <v>18</v>
      </c>
      <c r="L10" s="15">
        <f t="shared" si="0"/>
        <v>133</v>
      </c>
      <c r="M10" s="16">
        <v>650000000</v>
      </c>
      <c r="N10" s="16">
        <v>650000000</v>
      </c>
      <c r="O10" s="16">
        <v>650000000</v>
      </c>
      <c r="P10" s="16">
        <v>650000000</v>
      </c>
      <c r="Q10" s="17">
        <f t="shared" si="1"/>
        <v>2600000000</v>
      </c>
    </row>
    <row r="11" spans="2:17" ht="140" x14ac:dyDescent="0.15">
      <c r="B11" s="403"/>
      <c r="C11" s="186" t="s">
        <v>265</v>
      </c>
      <c r="D11" s="406"/>
      <c r="E11" s="278" t="s">
        <v>266</v>
      </c>
      <c r="F11" s="124" t="s">
        <v>267</v>
      </c>
      <c r="G11" s="186" t="s">
        <v>891</v>
      </c>
      <c r="H11" s="135">
        <v>5</v>
      </c>
      <c r="I11" s="135">
        <v>20</v>
      </c>
      <c r="J11" s="135">
        <v>20</v>
      </c>
      <c r="K11" s="135">
        <v>5</v>
      </c>
      <c r="L11" s="15">
        <f t="shared" si="0"/>
        <v>50</v>
      </c>
      <c r="M11" s="16">
        <v>150000000</v>
      </c>
      <c r="N11" s="16">
        <v>350000000</v>
      </c>
      <c r="O11" s="16">
        <v>350000000</v>
      </c>
      <c r="P11" s="16">
        <v>150000000</v>
      </c>
      <c r="Q11" s="17">
        <f t="shared" si="1"/>
        <v>1000000000</v>
      </c>
    </row>
    <row r="12" spans="2:17" ht="202.5" customHeight="1" x14ac:dyDescent="0.15">
      <c r="B12" s="403"/>
      <c r="C12" s="186" t="s">
        <v>268</v>
      </c>
      <c r="D12" s="186" t="s">
        <v>890</v>
      </c>
      <c r="E12" s="278" t="s">
        <v>889</v>
      </c>
      <c r="F12" s="124" t="s">
        <v>888</v>
      </c>
      <c r="G12" s="186" t="s">
        <v>887</v>
      </c>
      <c r="H12" s="135">
        <v>1</v>
      </c>
      <c r="I12" s="135">
        <v>1</v>
      </c>
      <c r="J12" s="135">
        <v>1</v>
      </c>
      <c r="K12" s="135">
        <v>1</v>
      </c>
      <c r="L12" s="15">
        <f t="shared" si="0"/>
        <v>4</v>
      </c>
      <c r="M12" s="16">
        <v>100000000</v>
      </c>
      <c r="N12" s="16">
        <v>100000000</v>
      </c>
      <c r="O12" s="16">
        <v>100000000</v>
      </c>
      <c r="P12" s="16">
        <v>100000000</v>
      </c>
      <c r="Q12" s="17">
        <f t="shared" si="1"/>
        <v>400000000</v>
      </c>
    </row>
    <row r="13" spans="2:17" ht="66" customHeight="1" x14ac:dyDescent="0.15">
      <c r="B13" s="403"/>
      <c r="C13" s="408" t="s">
        <v>886</v>
      </c>
      <c r="D13" s="405" t="s">
        <v>885</v>
      </c>
      <c r="E13" s="278" t="s">
        <v>884</v>
      </c>
      <c r="F13" s="124" t="s">
        <v>883</v>
      </c>
      <c r="G13" s="405" t="s">
        <v>882</v>
      </c>
      <c r="H13" s="135">
        <v>0</v>
      </c>
      <c r="I13" s="135">
        <v>1</v>
      </c>
      <c r="J13" s="135">
        <v>0</v>
      </c>
      <c r="K13" s="135">
        <v>0</v>
      </c>
      <c r="L13" s="15">
        <f t="shared" si="0"/>
        <v>1</v>
      </c>
      <c r="M13" s="16">
        <v>0</v>
      </c>
      <c r="N13" s="16">
        <v>400000000</v>
      </c>
      <c r="O13" s="16">
        <v>0</v>
      </c>
      <c r="P13" s="16">
        <v>0</v>
      </c>
      <c r="Q13" s="17">
        <f t="shared" si="1"/>
        <v>400000000</v>
      </c>
    </row>
    <row r="14" spans="2:17" ht="69.5" customHeight="1" x14ac:dyDescent="0.15">
      <c r="B14" s="403"/>
      <c r="C14" s="408"/>
      <c r="D14" s="406"/>
      <c r="E14" s="278" t="s">
        <v>269</v>
      </c>
      <c r="F14" s="124" t="s">
        <v>270</v>
      </c>
      <c r="G14" s="406"/>
      <c r="H14" s="135">
        <v>0</v>
      </c>
      <c r="I14" s="135">
        <v>0</v>
      </c>
      <c r="J14" s="135">
        <v>1</v>
      </c>
      <c r="K14" s="135">
        <v>0</v>
      </c>
      <c r="L14" s="15">
        <f t="shared" si="0"/>
        <v>1</v>
      </c>
      <c r="M14" s="16">
        <v>0</v>
      </c>
      <c r="N14" s="16">
        <v>0</v>
      </c>
      <c r="O14" s="16">
        <v>120000000</v>
      </c>
      <c r="P14" s="16">
        <v>0</v>
      </c>
      <c r="Q14" s="17">
        <f t="shared" si="1"/>
        <v>120000000</v>
      </c>
    </row>
    <row r="15" spans="2:17" ht="146.5" customHeight="1" x14ac:dyDescent="0.15">
      <c r="B15" s="403" t="s">
        <v>271</v>
      </c>
      <c r="C15" s="278" t="s">
        <v>272</v>
      </c>
      <c r="D15" s="186" t="s">
        <v>881</v>
      </c>
      <c r="E15" s="278" t="s">
        <v>273</v>
      </c>
      <c r="F15" s="124" t="s">
        <v>274</v>
      </c>
      <c r="G15" s="186" t="s">
        <v>880</v>
      </c>
      <c r="H15" s="135">
        <v>5</v>
      </c>
      <c r="I15" s="135">
        <v>10</v>
      </c>
      <c r="J15" s="135">
        <v>10</v>
      </c>
      <c r="K15" s="135">
        <v>8</v>
      </c>
      <c r="L15" s="15">
        <f t="shared" si="0"/>
        <v>33</v>
      </c>
      <c r="M15" s="16">
        <v>600000000</v>
      </c>
      <c r="N15" s="16">
        <v>720000000</v>
      </c>
      <c r="O15" s="16">
        <v>720000000</v>
      </c>
      <c r="P15" s="16">
        <v>440000000</v>
      </c>
      <c r="Q15" s="17">
        <f t="shared" si="1"/>
        <v>2480000000</v>
      </c>
    </row>
    <row r="16" spans="2:17" ht="144" customHeight="1" x14ac:dyDescent="0.15">
      <c r="B16" s="403"/>
      <c r="C16" s="278" t="s">
        <v>879</v>
      </c>
      <c r="D16" s="186" t="s">
        <v>878</v>
      </c>
      <c r="E16" s="278" t="s">
        <v>877</v>
      </c>
      <c r="F16" s="124" t="s">
        <v>876</v>
      </c>
      <c r="G16" s="186" t="s">
        <v>875</v>
      </c>
      <c r="H16" s="135">
        <v>0</v>
      </c>
      <c r="I16" s="135">
        <v>110</v>
      </c>
      <c r="J16" s="135">
        <v>110</v>
      </c>
      <c r="K16" s="135">
        <v>110</v>
      </c>
      <c r="L16" s="185">
        <f t="shared" si="0"/>
        <v>330</v>
      </c>
      <c r="M16" s="16">
        <v>0</v>
      </c>
      <c r="N16" s="16">
        <v>350000000</v>
      </c>
      <c r="O16" s="16">
        <v>350000000</v>
      </c>
      <c r="P16" s="16">
        <v>350000000</v>
      </c>
      <c r="Q16" s="17">
        <f t="shared" si="1"/>
        <v>1050000000</v>
      </c>
    </row>
    <row r="17" spans="2:17" ht="148.25" customHeight="1" x14ac:dyDescent="0.15">
      <c r="B17" s="403" t="s">
        <v>275</v>
      </c>
      <c r="C17" s="278" t="s">
        <v>276</v>
      </c>
      <c r="D17" s="186" t="s">
        <v>874</v>
      </c>
      <c r="E17" s="278" t="s">
        <v>277</v>
      </c>
      <c r="F17" s="124" t="s">
        <v>278</v>
      </c>
      <c r="G17" s="186" t="s">
        <v>873</v>
      </c>
      <c r="H17" s="279">
        <v>2</v>
      </c>
      <c r="I17" s="279">
        <v>2</v>
      </c>
      <c r="J17" s="279">
        <v>3</v>
      </c>
      <c r="K17" s="279">
        <v>0</v>
      </c>
      <c r="L17" s="185">
        <f t="shared" si="0"/>
        <v>7</v>
      </c>
      <c r="M17" s="16">
        <v>240000000</v>
      </c>
      <c r="N17" s="16">
        <v>240000000</v>
      </c>
      <c r="O17" s="16">
        <v>360000000</v>
      </c>
      <c r="P17" s="16">
        <v>0</v>
      </c>
      <c r="Q17" s="17">
        <f t="shared" si="1"/>
        <v>840000000</v>
      </c>
    </row>
    <row r="18" spans="2:17" ht="131.25" customHeight="1" thickBot="1" x14ac:dyDescent="0.2">
      <c r="B18" s="404"/>
      <c r="C18" s="29" t="s">
        <v>279</v>
      </c>
      <c r="D18" s="29" t="s">
        <v>872</v>
      </c>
      <c r="E18" s="281" t="s">
        <v>871</v>
      </c>
      <c r="F18" s="125" t="s">
        <v>280</v>
      </c>
      <c r="G18" s="29" t="s">
        <v>870</v>
      </c>
      <c r="H18" s="140">
        <v>25</v>
      </c>
      <c r="I18" s="140">
        <v>73</v>
      </c>
      <c r="J18" s="140">
        <v>35</v>
      </c>
      <c r="K18" s="140">
        <v>0</v>
      </c>
      <c r="L18" s="229">
        <f t="shared" si="0"/>
        <v>133</v>
      </c>
      <c r="M18" s="32">
        <v>600000000</v>
      </c>
      <c r="N18" s="32">
        <v>1200000000</v>
      </c>
      <c r="O18" s="32">
        <v>600000000</v>
      </c>
      <c r="P18" s="32">
        <v>0</v>
      </c>
      <c r="Q18" s="33">
        <f t="shared" si="1"/>
        <v>2400000000</v>
      </c>
    </row>
    <row r="19" spans="2:17" ht="17.25" customHeight="1" thickBot="1" x14ac:dyDescent="0.2">
      <c r="B19" s="414" t="s">
        <v>666</v>
      </c>
      <c r="C19" s="415"/>
      <c r="D19" s="415"/>
      <c r="E19" s="415"/>
      <c r="F19" s="415"/>
      <c r="G19" s="415"/>
      <c r="H19" s="415"/>
      <c r="I19" s="415"/>
      <c r="J19" s="415"/>
      <c r="K19" s="415"/>
      <c r="L19" s="415"/>
      <c r="M19" s="415"/>
      <c r="N19" s="415"/>
      <c r="O19" s="415"/>
      <c r="P19" s="415"/>
      <c r="Q19" s="416"/>
    </row>
    <row r="20" spans="2:17" ht="33" customHeight="1" thickBot="1" x14ac:dyDescent="0.2">
      <c r="B20" s="414" t="s">
        <v>667</v>
      </c>
      <c r="C20" s="415"/>
      <c r="D20" s="415"/>
      <c r="E20" s="415"/>
      <c r="F20" s="415"/>
      <c r="G20" s="415"/>
      <c r="H20" s="415"/>
      <c r="I20" s="415"/>
      <c r="J20" s="415"/>
      <c r="K20" s="415"/>
      <c r="L20" s="415"/>
      <c r="M20" s="415"/>
      <c r="N20" s="415"/>
      <c r="O20" s="415"/>
      <c r="P20" s="415"/>
      <c r="Q20" s="416"/>
    </row>
    <row r="21" spans="2:17" ht="250.25" customHeight="1" x14ac:dyDescent="0.15">
      <c r="B21" s="417" t="s">
        <v>281</v>
      </c>
      <c r="C21" s="280" t="s">
        <v>282</v>
      </c>
      <c r="D21" s="4" t="s">
        <v>869</v>
      </c>
      <c r="E21" s="4" t="s">
        <v>283</v>
      </c>
      <c r="F21" s="180" t="s">
        <v>284</v>
      </c>
      <c r="G21" s="4" t="s">
        <v>864</v>
      </c>
      <c r="H21" s="230">
        <v>1</v>
      </c>
      <c r="I21" s="230">
        <v>1</v>
      </c>
      <c r="J21" s="230">
        <v>1</v>
      </c>
      <c r="K21" s="230">
        <v>1</v>
      </c>
      <c r="L21" s="231"/>
      <c r="M21" s="9">
        <v>150000000</v>
      </c>
      <c r="N21" s="9">
        <v>300000000</v>
      </c>
      <c r="O21" s="9">
        <v>300000000</v>
      </c>
      <c r="P21" s="9">
        <v>250000000</v>
      </c>
      <c r="Q21" s="10">
        <f t="shared" ref="Q21:Q32" si="2">+M21+N21+O21+P21</f>
        <v>1000000000</v>
      </c>
    </row>
    <row r="22" spans="2:17" ht="256.75" customHeight="1" x14ac:dyDescent="0.15">
      <c r="B22" s="403"/>
      <c r="C22" s="278" t="s">
        <v>868</v>
      </c>
      <c r="D22" s="186" t="s">
        <v>867</v>
      </c>
      <c r="E22" s="186" t="s">
        <v>866</v>
      </c>
      <c r="F22" s="124" t="s">
        <v>865</v>
      </c>
      <c r="G22" s="4" t="s">
        <v>864</v>
      </c>
      <c r="H22" s="279">
        <v>0</v>
      </c>
      <c r="I22" s="279">
        <v>10</v>
      </c>
      <c r="J22" s="279">
        <v>12</v>
      </c>
      <c r="K22" s="279">
        <v>0</v>
      </c>
      <c r="L22" s="185">
        <f t="shared" ref="L22:L32" si="3">+H22+I22+J22+K22</f>
        <v>22</v>
      </c>
      <c r="M22" s="16">
        <v>0</v>
      </c>
      <c r="N22" s="16">
        <v>450000000</v>
      </c>
      <c r="O22" s="16">
        <v>550000000</v>
      </c>
      <c r="P22" s="16">
        <v>0</v>
      </c>
      <c r="Q22" s="17">
        <f t="shared" si="2"/>
        <v>1000000000</v>
      </c>
    </row>
    <row r="23" spans="2:17" ht="154.75" customHeight="1" x14ac:dyDescent="0.15">
      <c r="B23" s="403" t="s">
        <v>285</v>
      </c>
      <c r="C23" s="418" t="s">
        <v>286</v>
      </c>
      <c r="D23" s="405" t="s">
        <v>863</v>
      </c>
      <c r="E23" s="186" t="s">
        <v>862</v>
      </c>
      <c r="F23" s="124" t="s">
        <v>287</v>
      </c>
      <c r="G23" s="186" t="s">
        <v>861</v>
      </c>
      <c r="H23" s="135">
        <v>2</v>
      </c>
      <c r="I23" s="135">
        <v>7</v>
      </c>
      <c r="J23" s="135">
        <v>7</v>
      </c>
      <c r="K23" s="135">
        <v>4</v>
      </c>
      <c r="L23" s="185">
        <f t="shared" si="3"/>
        <v>20</v>
      </c>
      <c r="M23" s="16">
        <v>400000000</v>
      </c>
      <c r="N23" s="16">
        <v>1000000000</v>
      </c>
      <c r="O23" s="16">
        <v>1000000000</v>
      </c>
      <c r="P23" s="16">
        <v>400000000</v>
      </c>
      <c r="Q23" s="17">
        <f t="shared" si="2"/>
        <v>2800000000</v>
      </c>
    </row>
    <row r="24" spans="2:17" ht="155.5" customHeight="1" x14ac:dyDescent="0.15">
      <c r="B24" s="403"/>
      <c r="C24" s="418"/>
      <c r="D24" s="406"/>
      <c r="E24" s="186" t="s">
        <v>288</v>
      </c>
      <c r="F24" s="124" t="s">
        <v>289</v>
      </c>
      <c r="G24" s="186" t="s">
        <v>861</v>
      </c>
      <c r="H24" s="135">
        <v>1</v>
      </c>
      <c r="I24" s="135">
        <v>1</v>
      </c>
      <c r="J24" s="135">
        <v>1</v>
      </c>
      <c r="K24" s="135">
        <v>1</v>
      </c>
      <c r="L24" s="15">
        <f t="shared" si="3"/>
        <v>4</v>
      </c>
      <c r="M24" s="16">
        <v>80000000</v>
      </c>
      <c r="N24" s="16">
        <v>80000000</v>
      </c>
      <c r="O24" s="16">
        <v>80000000</v>
      </c>
      <c r="P24" s="16">
        <v>80000000</v>
      </c>
      <c r="Q24" s="17">
        <f t="shared" si="2"/>
        <v>320000000</v>
      </c>
    </row>
    <row r="25" spans="2:17" ht="132.75" customHeight="1" x14ac:dyDescent="0.15">
      <c r="B25" s="403"/>
      <c r="C25" s="278" t="s">
        <v>860</v>
      </c>
      <c r="D25" s="186" t="s">
        <v>859</v>
      </c>
      <c r="E25" s="186" t="s">
        <v>858</v>
      </c>
      <c r="F25" s="124" t="s">
        <v>290</v>
      </c>
      <c r="G25" s="186" t="s">
        <v>857</v>
      </c>
      <c r="H25" s="135">
        <v>1</v>
      </c>
      <c r="I25" s="135">
        <v>1</v>
      </c>
      <c r="J25" s="135">
        <v>1</v>
      </c>
      <c r="K25" s="135">
        <v>1</v>
      </c>
      <c r="L25" s="15">
        <f t="shared" si="3"/>
        <v>4</v>
      </c>
      <c r="M25" s="16">
        <v>200000000</v>
      </c>
      <c r="N25" s="16">
        <v>200000000</v>
      </c>
      <c r="O25" s="16">
        <v>200000000</v>
      </c>
      <c r="P25" s="16">
        <v>200000000</v>
      </c>
      <c r="Q25" s="17">
        <f t="shared" si="2"/>
        <v>800000000</v>
      </c>
    </row>
    <row r="26" spans="2:17" ht="124.25" customHeight="1" x14ac:dyDescent="0.15">
      <c r="B26" s="403" t="s">
        <v>291</v>
      </c>
      <c r="C26" s="418" t="s">
        <v>292</v>
      </c>
      <c r="D26" s="405" t="s">
        <v>856</v>
      </c>
      <c r="E26" s="186" t="s">
        <v>293</v>
      </c>
      <c r="F26" s="124" t="s">
        <v>294</v>
      </c>
      <c r="G26" s="186" t="s">
        <v>855</v>
      </c>
      <c r="H26" s="135">
        <v>1</v>
      </c>
      <c r="I26" s="135">
        <v>1</v>
      </c>
      <c r="J26" s="135">
        <v>1</v>
      </c>
      <c r="K26" s="135">
        <v>1</v>
      </c>
      <c r="L26" s="15">
        <f t="shared" si="3"/>
        <v>4</v>
      </c>
      <c r="M26" s="16">
        <v>50000000</v>
      </c>
      <c r="N26" s="16">
        <v>50000000</v>
      </c>
      <c r="O26" s="16">
        <v>50000000</v>
      </c>
      <c r="P26" s="16">
        <v>50000000</v>
      </c>
      <c r="Q26" s="17">
        <f t="shared" si="2"/>
        <v>200000000</v>
      </c>
    </row>
    <row r="27" spans="2:17" ht="110.25" customHeight="1" x14ac:dyDescent="0.15">
      <c r="B27" s="403"/>
      <c r="C27" s="418"/>
      <c r="D27" s="406"/>
      <c r="E27" s="186" t="s">
        <v>295</v>
      </c>
      <c r="F27" s="124" t="s">
        <v>296</v>
      </c>
      <c r="G27" s="186" t="s">
        <v>853</v>
      </c>
      <c r="H27" s="135">
        <v>1</v>
      </c>
      <c r="I27" s="135">
        <v>1</v>
      </c>
      <c r="J27" s="135">
        <v>1</v>
      </c>
      <c r="K27" s="135">
        <v>1</v>
      </c>
      <c r="L27" s="15">
        <f t="shared" si="3"/>
        <v>4</v>
      </c>
      <c r="M27" s="16">
        <v>50000000</v>
      </c>
      <c r="N27" s="16">
        <v>50000000</v>
      </c>
      <c r="O27" s="16">
        <v>50000000</v>
      </c>
      <c r="P27" s="16">
        <v>50000000</v>
      </c>
      <c r="Q27" s="17">
        <f t="shared" si="2"/>
        <v>200000000</v>
      </c>
    </row>
    <row r="28" spans="2:17" ht="100.25" customHeight="1" x14ac:dyDescent="0.15">
      <c r="B28" s="403"/>
      <c r="C28" s="278" t="s">
        <v>297</v>
      </c>
      <c r="D28" s="186" t="s">
        <v>854</v>
      </c>
      <c r="E28" s="186" t="s">
        <v>298</v>
      </c>
      <c r="F28" s="124" t="s">
        <v>299</v>
      </c>
      <c r="G28" s="186" t="s">
        <v>853</v>
      </c>
      <c r="H28" s="135">
        <v>0</v>
      </c>
      <c r="I28" s="135">
        <v>2</v>
      </c>
      <c r="J28" s="135">
        <v>2</v>
      </c>
      <c r="K28" s="135">
        <v>0</v>
      </c>
      <c r="L28" s="15">
        <f t="shared" si="3"/>
        <v>4</v>
      </c>
      <c r="M28" s="16">
        <v>0</v>
      </c>
      <c r="N28" s="16">
        <v>80000000</v>
      </c>
      <c r="O28" s="16">
        <v>80000000</v>
      </c>
      <c r="P28" s="16">
        <v>0</v>
      </c>
      <c r="Q28" s="17">
        <f t="shared" si="2"/>
        <v>160000000</v>
      </c>
    </row>
    <row r="29" spans="2:17" ht="137.25" customHeight="1" x14ac:dyDescent="0.15">
      <c r="B29" s="403"/>
      <c r="C29" s="278" t="s">
        <v>852</v>
      </c>
      <c r="D29" s="186" t="s">
        <v>851</v>
      </c>
      <c r="E29" s="186" t="s">
        <v>850</v>
      </c>
      <c r="F29" s="124" t="s">
        <v>849</v>
      </c>
      <c r="G29" s="186" t="s">
        <v>848</v>
      </c>
      <c r="H29" s="135">
        <v>1</v>
      </c>
      <c r="I29" s="135">
        <v>1</v>
      </c>
      <c r="J29" s="135">
        <v>1</v>
      </c>
      <c r="K29" s="135">
        <v>1</v>
      </c>
      <c r="L29" s="15">
        <f t="shared" si="3"/>
        <v>4</v>
      </c>
      <c r="M29" s="16">
        <v>200000000</v>
      </c>
      <c r="N29" s="16">
        <v>200000000</v>
      </c>
      <c r="O29" s="16">
        <v>200000000</v>
      </c>
      <c r="P29" s="16">
        <v>200000000</v>
      </c>
      <c r="Q29" s="17">
        <f t="shared" si="2"/>
        <v>800000000</v>
      </c>
    </row>
    <row r="30" spans="2:17" ht="107.5" customHeight="1" x14ac:dyDescent="0.15">
      <c r="B30" s="403"/>
      <c r="C30" s="418" t="s">
        <v>300</v>
      </c>
      <c r="D30" s="405" t="s">
        <v>847</v>
      </c>
      <c r="E30" s="188" t="s">
        <v>301</v>
      </c>
      <c r="F30" s="124" t="s">
        <v>846</v>
      </c>
      <c r="G30" s="186" t="s">
        <v>845</v>
      </c>
      <c r="H30" s="135">
        <v>0</v>
      </c>
      <c r="I30" s="135">
        <v>1</v>
      </c>
      <c r="J30" s="135">
        <v>0</v>
      </c>
      <c r="K30" s="135">
        <v>1</v>
      </c>
      <c r="L30" s="15">
        <f t="shared" si="3"/>
        <v>2</v>
      </c>
      <c r="M30" s="16">
        <v>0</v>
      </c>
      <c r="N30" s="16">
        <v>420000000</v>
      </c>
      <c r="O30" s="16">
        <v>0</v>
      </c>
      <c r="P30" s="16">
        <v>420000000</v>
      </c>
      <c r="Q30" s="17">
        <f t="shared" si="2"/>
        <v>840000000</v>
      </c>
    </row>
    <row r="31" spans="2:17" ht="147" customHeight="1" x14ac:dyDescent="0.15">
      <c r="B31" s="403"/>
      <c r="C31" s="418"/>
      <c r="D31" s="406"/>
      <c r="E31" s="188" t="s">
        <v>302</v>
      </c>
      <c r="F31" s="124" t="s">
        <v>303</v>
      </c>
      <c r="G31" s="186" t="s">
        <v>845</v>
      </c>
      <c r="H31" s="135">
        <v>0</v>
      </c>
      <c r="I31" s="135">
        <v>1</v>
      </c>
      <c r="J31" s="135">
        <v>1</v>
      </c>
      <c r="K31" s="135">
        <v>1</v>
      </c>
      <c r="L31" s="15">
        <f t="shared" si="3"/>
        <v>3</v>
      </c>
      <c r="M31" s="16">
        <v>0</v>
      </c>
      <c r="N31" s="16">
        <v>30000000</v>
      </c>
      <c r="O31" s="16">
        <v>30000000</v>
      </c>
      <c r="P31" s="16">
        <v>30000000</v>
      </c>
      <c r="Q31" s="17">
        <f t="shared" si="2"/>
        <v>90000000</v>
      </c>
    </row>
    <row r="32" spans="2:17" ht="141" thickBot="1" x14ac:dyDescent="0.2">
      <c r="B32" s="232" t="s">
        <v>304</v>
      </c>
      <c r="C32" s="277" t="s">
        <v>907</v>
      </c>
      <c r="D32" s="34" t="s">
        <v>844</v>
      </c>
      <c r="E32" s="193" t="s">
        <v>305</v>
      </c>
      <c r="F32" s="166" t="s">
        <v>843</v>
      </c>
      <c r="G32" s="34" t="s">
        <v>842</v>
      </c>
      <c r="H32" s="179">
        <v>1</v>
      </c>
      <c r="I32" s="179">
        <v>1</v>
      </c>
      <c r="J32" s="179">
        <v>1</v>
      </c>
      <c r="K32" s="179">
        <v>1</v>
      </c>
      <c r="L32" s="35">
        <f t="shared" si="3"/>
        <v>4</v>
      </c>
      <c r="M32" s="36">
        <v>100000000</v>
      </c>
      <c r="N32" s="36">
        <v>100000000</v>
      </c>
      <c r="O32" s="36">
        <v>100000000</v>
      </c>
      <c r="P32" s="36">
        <v>100000000</v>
      </c>
      <c r="Q32" s="167">
        <f t="shared" si="2"/>
        <v>400000000</v>
      </c>
    </row>
    <row r="33" spans="2:17" ht="17.25" customHeight="1" thickBot="1" x14ac:dyDescent="0.2">
      <c r="B33" s="414" t="s">
        <v>669</v>
      </c>
      <c r="C33" s="415"/>
      <c r="D33" s="415"/>
      <c r="E33" s="415"/>
      <c r="F33" s="415"/>
      <c r="G33" s="415"/>
      <c r="H33" s="415"/>
      <c r="I33" s="415"/>
      <c r="J33" s="415"/>
      <c r="K33" s="415"/>
      <c r="L33" s="415"/>
      <c r="M33" s="415"/>
      <c r="N33" s="415"/>
      <c r="O33" s="415"/>
      <c r="P33" s="415"/>
      <c r="Q33" s="416"/>
    </row>
    <row r="34" spans="2:17" ht="28" customHeight="1" x14ac:dyDescent="0.15">
      <c r="B34" s="419" t="s">
        <v>668</v>
      </c>
      <c r="C34" s="420"/>
      <c r="D34" s="420"/>
      <c r="E34" s="420"/>
      <c r="F34" s="420"/>
      <c r="G34" s="420"/>
      <c r="H34" s="420"/>
      <c r="I34" s="420"/>
      <c r="J34" s="420"/>
      <c r="K34" s="420"/>
      <c r="L34" s="420"/>
      <c r="M34" s="420"/>
      <c r="N34" s="420"/>
      <c r="O34" s="420"/>
      <c r="P34" s="420"/>
      <c r="Q34" s="421"/>
    </row>
    <row r="35" spans="2:17" ht="144.5" customHeight="1" x14ac:dyDescent="0.15">
      <c r="B35" s="403" t="s">
        <v>306</v>
      </c>
      <c r="C35" s="186" t="s">
        <v>841</v>
      </c>
      <c r="D35" s="405" t="s">
        <v>840</v>
      </c>
      <c r="E35" s="188" t="s">
        <v>839</v>
      </c>
      <c r="F35" s="124" t="s">
        <v>838</v>
      </c>
      <c r="G35" s="186" t="s">
        <v>836</v>
      </c>
      <c r="H35" s="135">
        <v>1</v>
      </c>
      <c r="I35" s="135">
        <v>1</v>
      </c>
      <c r="J35" s="135">
        <v>1</v>
      </c>
      <c r="K35" s="135">
        <v>1</v>
      </c>
      <c r="L35" s="15">
        <f>+H35+I35+J35+K35</f>
        <v>4</v>
      </c>
      <c r="M35" s="16">
        <v>100000000</v>
      </c>
      <c r="N35" s="16">
        <v>250000000</v>
      </c>
      <c r="O35" s="16">
        <v>250000000</v>
      </c>
      <c r="P35" s="16">
        <v>150000000</v>
      </c>
      <c r="Q35" s="17">
        <f>+M35+N35+O35+P35</f>
        <v>750000000</v>
      </c>
    </row>
    <row r="36" spans="2:17" ht="143.5" customHeight="1" x14ac:dyDescent="0.15">
      <c r="B36" s="403"/>
      <c r="C36" s="186" t="s">
        <v>906</v>
      </c>
      <c r="D36" s="412"/>
      <c r="E36" s="188" t="s">
        <v>837</v>
      </c>
      <c r="F36" s="124" t="s">
        <v>307</v>
      </c>
      <c r="G36" s="186" t="s">
        <v>836</v>
      </c>
      <c r="H36" s="135">
        <v>1</v>
      </c>
      <c r="I36" s="135">
        <v>1</v>
      </c>
      <c r="J36" s="135">
        <v>1</v>
      </c>
      <c r="K36" s="135">
        <v>1</v>
      </c>
      <c r="L36" s="15">
        <f>+H36+I36+J36+K36</f>
        <v>4</v>
      </c>
      <c r="M36" s="16">
        <v>100000000</v>
      </c>
      <c r="N36" s="16">
        <v>250000000</v>
      </c>
      <c r="O36" s="16">
        <v>250000000</v>
      </c>
      <c r="P36" s="16">
        <v>150000000</v>
      </c>
      <c r="Q36" s="17">
        <f>+M36+N36+O36+P36</f>
        <v>750000000</v>
      </c>
    </row>
    <row r="37" spans="2:17" ht="146.25" customHeight="1" x14ac:dyDescent="0.15">
      <c r="B37" s="403"/>
      <c r="C37" s="186" t="s">
        <v>904</v>
      </c>
      <c r="D37" s="412"/>
      <c r="E37" s="188" t="s">
        <v>308</v>
      </c>
      <c r="F37" s="124" t="s">
        <v>307</v>
      </c>
      <c r="G37" s="186" t="s">
        <v>836</v>
      </c>
      <c r="H37" s="135">
        <v>1</v>
      </c>
      <c r="I37" s="135">
        <v>1</v>
      </c>
      <c r="J37" s="135">
        <v>1</v>
      </c>
      <c r="K37" s="135">
        <v>1</v>
      </c>
      <c r="L37" s="15">
        <f>+H37+I37+J37+K37</f>
        <v>4</v>
      </c>
      <c r="M37" s="16">
        <v>100000000</v>
      </c>
      <c r="N37" s="16">
        <v>250000000</v>
      </c>
      <c r="O37" s="16">
        <v>250000000</v>
      </c>
      <c r="P37" s="16">
        <v>150000000</v>
      </c>
      <c r="Q37" s="17">
        <f>+M37+N37+O37+P37</f>
        <v>750000000</v>
      </c>
    </row>
    <row r="38" spans="2:17" ht="141" customHeight="1" thickBot="1" x14ac:dyDescent="0.2">
      <c r="B38" s="404"/>
      <c r="C38" s="29" t="s">
        <v>905</v>
      </c>
      <c r="D38" s="413"/>
      <c r="E38" s="189" t="s">
        <v>309</v>
      </c>
      <c r="F38" s="125" t="s">
        <v>310</v>
      </c>
      <c r="G38" s="29" t="s">
        <v>836</v>
      </c>
      <c r="H38" s="140">
        <v>1</v>
      </c>
      <c r="I38" s="140">
        <v>1</v>
      </c>
      <c r="J38" s="140">
        <v>1</v>
      </c>
      <c r="K38" s="140">
        <v>1</v>
      </c>
      <c r="L38" s="31">
        <f>+H38+I38+J38+K38</f>
        <v>4</v>
      </c>
      <c r="M38" s="32">
        <v>100000000</v>
      </c>
      <c r="N38" s="32">
        <v>250000000</v>
      </c>
      <c r="O38" s="32">
        <v>250000000</v>
      </c>
      <c r="P38" s="32">
        <v>150000000</v>
      </c>
      <c r="Q38" s="33">
        <f>+M38+N38+O38+P38</f>
        <v>750000000</v>
      </c>
    </row>
    <row r="39" spans="2:17" ht="23.25" customHeight="1" thickBot="1" x14ac:dyDescent="0.2">
      <c r="B39" s="400" t="s">
        <v>756</v>
      </c>
      <c r="C39" s="401"/>
      <c r="D39" s="401"/>
      <c r="E39" s="401"/>
      <c r="F39" s="401"/>
      <c r="G39" s="401"/>
      <c r="H39" s="401"/>
      <c r="I39" s="401"/>
      <c r="J39" s="401"/>
      <c r="K39" s="401"/>
      <c r="L39" s="401"/>
      <c r="M39" s="401"/>
      <c r="N39" s="401"/>
      <c r="O39" s="401"/>
      <c r="P39" s="401"/>
      <c r="Q39" s="402"/>
    </row>
    <row r="40" spans="2:17" ht="17" thickBot="1" x14ac:dyDescent="0.25">
      <c r="B40" s="409" t="s">
        <v>670</v>
      </c>
      <c r="C40" s="410"/>
      <c r="D40" s="410"/>
      <c r="E40" s="410"/>
      <c r="F40" s="410"/>
      <c r="G40" s="410"/>
      <c r="H40" s="410"/>
      <c r="I40" s="410"/>
      <c r="J40" s="410"/>
      <c r="K40" s="410"/>
      <c r="L40" s="410"/>
      <c r="M40" s="410"/>
      <c r="N40" s="410"/>
      <c r="O40" s="410"/>
      <c r="P40" s="410"/>
      <c r="Q40" s="411"/>
    </row>
    <row r="41" spans="2:17" s="275" customFormat="1" ht="106.5" customHeight="1" x14ac:dyDescent="0.15">
      <c r="B41" s="407" t="s">
        <v>311</v>
      </c>
      <c r="C41" s="276" t="s">
        <v>835</v>
      </c>
      <c r="D41" s="186" t="s">
        <v>834</v>
      </c>
      <c r="E41" s="188" t="s">
        <v>833</v>
      </c>
      <c r="F41" s="124" t="s">
        <v>832</v>
      </c>
      <c r="G41" s="186" t="s">
        <v>828</v>
      </c>
      <c r="H41" s="135">
        <v>0</v>
      </c>
      <c r="I41" s="135">
        <v>23</v>
      </c>
      <c r="J41" s="135">
        <v>0</v>
      </c>
      <c r="K41" s="135">
        <v>0</v>
      </c>
      <c r="L41" s="15">
        <f>+H41+I41+J41+K41</f>
        <v>23</v>
      </c>
      <c r="M41" s="16">
        <v>0</v>
      </c>
      <c r="N41" s="16">
        <v>80000000</v>
      </c>
      <c r="O41" s="16">
        <v>0</v>
      </c>
      <c r="P41" s="16">
        <v>0</v>
      </c>
      <c r="Q41" s="16">
        <f>+M41+N41+O41+P41</f>
        <v>80000000</v>
      </c>
    </row>
    <row r="42" spans="2:17" ht="123.75" customHeight="1" x14ac:dyDescent="0.15">
      <c r="B42" s="403"/>
      <c r="C42" s="274" t="s">
        <v>831</v>
      </c>
      <c r="D42" s="4" t="s">
        <v>830</v>
      </c>
      <c r="E42" s="195" t="s">
        <v>829</v>
      </c>
      <c r="F42" s="180" t="s">
        <v>312</v>
      </c>
      <c r="G42" s="4" t="s">
        <v>828</v>
      </c>
      <c r="H42" s="196">
        <v>0</v>
      </c>
      <c r="I42" s="273">
        <v>1</v>
      </c>
      <c r="J42" s="273">
        <v>1</v>
      </c>
      <c r="K42" s="273">
        <v>1</v>
      </c>
      <c r="L42" s="8"/>
      <c r="M42" s="9">
        <v>0</v>
      </c>
      <c r="N42" s="9">
        <v>1260000000</v>
      </c>
      <c r="O42" s="9">
        <v>1260000000</v>
      </c>
      <c r="P42" s="9">
        <v>1260000000</v>
      </c>
      <c r="Q42" s="10">
        <f>+M42+N42+O42+P42</f>
        <v>3780000000</v>
      </c>
    </row>
    <row r="43" spans="2:17" ht="118.5" customHeight="1" thickBot="1" x14ac:dyDescent="0.2">
      <c r="B43" s="232" t="s">
        <v>313</v>
      </c>
      <c r="C43" s="34" t="s">
        <v>827</v>
      </c>
      <c r="D43" s="34" t="s">
        <v>826</v>
      </c>
      <c r="E43" s="193" t="s">
        <v>825</v>
      </c>
      <c r="F43" s="166" t="s">
        <v>314</v>
      </c>
      <c r="G43" s="34" t="s">
        <v>824</v>
      </c>
      <c r="H43" s="179">
        <v>1</v>
      </c>
      <c r="I43" s="179">
        <v>1</v>
      </c>
      <c r="J43" s="179">
        <v>1</v>
      </c>
      <c r="K43" s="179">
        <v>1</v>
      </c>
      <c r="L43" s="35">
        <f>+H43+I43+J43+K43</f>
        <v>4</v>
      </c>
      <c r="M43" s="36">
        <v>125000000</v>
      </c>
      <c r="N43" s="36">
        <v>125000000</v>
      </c>
      <c r="O43" s="36">
        <v>125000000</v>
      </c>
      <c r="P43" s="36">
        <v>125000000</v>
      </c>
      <c r="Q43" s="167">
        <f>+M43+N43+O43+P43</f>
        <v>500000000</v>
      </c>
    </row>
    <row r="44" spans="2:17" s="171" customFormat="1" ht="13" customHeight="1" thickBot="1" x14ac:dyDescent="0.25">
      <c r="G44" s="272"/>
      <c r="P44" s="233" t="s">
        <v>671</v>
      </c>
      <c r="Q44" s="234">
        <v>30000000000</v>
      </c>
    </row>
    <row r="45" spans="2:17" s="171" customFormat="1" ht="112" customHeight="1" x14ac:dyDescent="0.2">
      <c r="G45" s="272"/>
    </row>
    <row r="46" spans="2:17" s="171" customFormat="1" ht="13" customHeight="1" x14ac:dyDescent="0.2">
      <c r="G46" s="272"/>
    </row>
    <row r="47" spans="2:17" s="171" customFormat="1" ht="13" customHeight="1" x14ac:dyDescent="0.2">
      <c r="G47" s="272"/>
    </row>
    <row r="48" spans="2:17" s="171" customFormat="1" ht="13" customHeight="1" x14ac:dyDescent="0.2">
      <c r="G48" s="272"/>
    </row>
    <row r="49" spans="7:7" s="171" customFormat="1" ht="62.25" customHeight="1" x14ac:dyDescent="0.2">
      <c r="G49" s="272"/>
    </row>
    <row r="50" spans="7:7" s="171" customFormat="1" ht="13" customHeight="1" x14ac:dyDescent="0.2">
      <c r="G50" s="272"/>
    </row>
    <row r="51" spans="7:7" s="171" customFormat="1" ht="103.75" customHeight="1" x14ac:dyDescent="0.2">
      <c r="G51" s="272"/>
    </row>
    <row r="52" spans="7:7" s="171" customFormat="1" ht="13" customHeight="1" x14ac:dyDescent="0.2">
      <c r="G52" s="272"/>
    </row>
    <row r="53" spans="7:7" s="171" customFormat="1" ht="13" customHeight="1" x14ac:dyDescent="0.2">
      <c r="G53" s="272"/>
    </row>
    <row r="54" spans="7:7" s="171" customFormat="1" ht="13" customHeight="1" x14ac:dyDescent="0.2">
      <c r="G54" s="272"/>
    </row>
    <row r="55" spans="7:7" s="171" customFormat="1" ht="13" customHeight="1" x14ac:dyDescent="0.2">
      <c r="G55" s="272"/>
    </row>
    <row r="56" spans="7:7" s="171" customFormat="1" ht="71.25" customHeight="1" x14ac:dyDescent="0.2">
      <c r="G56" s="272"/>
    </row>
    <row r="57" spans="7:7" s="171" customFormat="1" ht="13" customHeight="1" x14ac:dyDescent="0.2">
      <c r="G57" s="272"/>
    </row>
    <row r="58" spans="7:7" s="171" customFormat="1" ht="13" customHeight="1" x14ac:dyDescent="0.2">
      <c r="G58" s="272"/>
    </row>
    <row r="59" spans="7:7" s="171" customFormat="1" ht="13" customHeight="1" x14ac:dyDescent="0.2">
      <c r="G59" s="272"/>
    </row>
    <row r="60" spans="7:7" s="171" customFormat="1" ht="13" customHeight="1" x14ac:dyDescent="0.2">
      <c r="G60" s="272"/>
    </row>
    <row r="61" spans="7:7" s="171" customFormat="1" ht="13" customHeight="1" x14ac:dyDescent="0.2">
      <c r="G61" s="272"/>
    </row>
    <row r="62" spans="7:7" s="171" customFormat="1" ht="13" customHeight="1" x14ac:dyDescent="0.2">
      <c r="G62" s="272"/>
    </row>
    <row r="63" spans="7:7" s="171" customFormat="1" ht="13" customHeight="1" x14ac:dyDescent="0.2">
      <c r="G63" s="272"/>
    </row>
    <row r="64" spans="7:7" s="171" customFormat="1" ht="13" customHeight="1" x14ac:dyDescent="0.2">
      <c r="G64" s="272"/>
    </row>
    <row r="65" spans="5:12" s="171" customFormat="1" ht="13" customHeight="1" x14ac:dyDescent="0.2">
      <c r="G65" s="272"/>
    </row>
    <row r="66" spans="5:12" s="171" customFormat="1" ht="13" customHeight="1" x14ac:dyDescent="0.2">
      <c r="G66" s="272"/>
    </row>
    <row r="67" spans="5:12" ht="72" customHeight="1" x14ac:dyDescent="0.15">
      <c r="E67" s="1"/>
      <c r="H67" s="1"/>
      <c r="I67" s="1"/>
      <c r="J67" s="1"/>
      <c r="K67" s="1"/>
      <c r="L67" s="1"/>
    </row>
    <row r="68" spans="5:12" ht="13" customHeight="1" x14ac:dyDescent="0.15">
      <c r="E68" s="1"/>
      <c r="H68" s="1"/>
      <c r="I68" s="1"/>
      <c r="J68" s="1"/>
      <c r="K68" s="1"/>
      <c r="L68" s="1"/>
    </row>
    <row r="69" spans="5:12" ht="13" customHeight="1" x14ac:dyDescent="0.15">
      <c r="E69" s="1"/>
      <c r="H69" s="1"/>
      <c r="I69" s="1"/>
      <c r="J69" s="1"/>
      <c r="K69" s="1"/>
      <c r="L69" s="1"/>
    </row>
    <row r="70" spans="5:12" ht="13" customHeight="1" x14ac:dyDescent="0.15">
      <c r="E70" s="1"/>
      <c r="H70" s="1"/>
      <c r="I70" s="1"/>
      <c r="J70" s="1"/>
      <c r="K70" s="1"/>
      <c r="L70" s="1"/>
    </row>
    <row r="71" spans="5:12" ht="13" customHeight="1" x14ac:dyDescent="0.15">
      <c r="E71" s="1"/>
      <c r="H71" s="1"/>
      <c r="I71" s="1"/>
      <c r="J71" s="1"/>
      <c r="K71" s="1"/>
      <c r="L71" s="1"/>
    </row>
    <row r="72" spans="5:12" ht="13" customHeight="1" x14ac:dyDescent="0.15">
      <c r="E72" s="1"/>
      <c r="H72" s="1"/>
      <c r="I72" s="1"/>
      <c r="J72" s="1"/>
      <c r="K72" s="1"/>
      <c r="L72" s="1"/>
    </row>
    <row r="73" spans="5:12" ht="13" customHeight="1" x14ac:dyDescent="0.15">
      <c r="E73" s="1"/>
      <c r="H73" s="1"/>
      <c r="I73" s="1"/>
      <c r="J73" s="1"/>
      <c r="K73" s="1"/>
      <c r="L73" s="1"/>
    </row>
    <row r="74" spans="5:12" ht="13" customHeight="1" x14ac:dyDescent="0.15">
      <c r="E74" s="1"/>
      <c r="H74" s="1"/>
      <c r="I74" s="1"/>
      <c r="J74" s="1"/>
      <c r="K74" s="1"/>
      <c r="L74" s="1"/>
    </row>
    <row r="75" spans="5:12" ht="92.25" customHeight="1" x14ac:dyDescent="0.15">
      <c r="E75" s="1"/>
      <c r="H75" s="1"/>
      <c r="I75" s="1"/>
      <c r="J75" s="1"/>
      <c r="K75" s="1"/>
      <c r="L75" s="1"/>
    </row>
    <row r="76" spans="5:12" ht="13" customHeight="1" x14ac:dyDescent="0.15">
      <c r="E76" s="1"/>
      <c r="H76" s="1"/>
      <c r="I76" s="1"/>
      <c r="J76" s="1"/>
      <c r="K76" s="1"/>
      <c r="L76" s="1"/>
    </row>
    <row r="77" spans="5:12" ht="13" customHeight="1" x14ac:dyDescent="0.15">
      <c r="E77" s="1"/>
      <c r="H77" s="1"/>
      <c r="I77" s="1"/>
      <c r="J77" s="1"/>
      <c r="K77" s="1"/>
      <c r="L77" s="1"/>
    </row>
    <row r="78" spans="5:12" ht="13" customHeight="1" x14ac:dyDescent="0.15">
      <c r="E78" s="1"/>
      <c r="H78" s="1"/>
      <c r="I78" s="1"/>
      <c r="J78" s="1"/>
      <c r="K78" s="1"/>
      <c r="L78" s="1"/>
    </row>
    <row r="79" spans="5:12" ht="13" customHeight="1" x14ac:dyDescent="0.15">
      <c r="E79" s="1"/>
      <c r="H79" s="1"/>
      <c r="I79" s="1"/>
      <c r="J79" s="1"/>
      <c r="K79" s="1"/>
      <c r="L79" s="1"/>
    </row>
    <row r="80" spans="5:12" ht="13" customHeight="1" x14ac:dyDescent="0.15">
      <c r="E80" s="1"/>
      <c r="H80" s="1"/>
      <c r="I80" s="1"/>
      <c r="J80" s="1"/>
      <c r="K80" s="1"/>
      <c r="L80" s="1"/>
    </row>
    <row r="81" spans="5:12" ht="13" customHeight="1" x14ac:dyDescent="0.15">
      <c r="E81" s="1"/>
      <c r="H81" s="1"/>
      <c r="I81" s="1"/>
      <c r="J81" s="1"/>
      <c r="K81" s="1"/>
      <c r="L81" s="1"/>
    </row>
    <row r="82" spans="5:12" ht="13" customHeight="1" x14ac:dyDescent="0.15">
      <c r="E82" s="1"/>
      <c r="H82" s="1"/>
      <c r="I82" s="1"/>
      <c r="J82" s="1"/>
      <c r="K82" s="1"/>
      <c r="L82" s="1"/>
    </row>
    <row r="83" spans="5:12" ht="13" customHeight="1" x14ac:dyDescent="0.15">
      <c r="E83" s="1"/>
      <c r="H83" s="1"/>
      <c r="I83" s="1"/>
      <c r="J83" s="1"/>
      <c r="K83" s="1"/>
      <c r="L83" s="1"/>
    </row>
    <row r="84" spans="5:12" ht="13" customHeight="1" x14ac:dyDescent="0.15">
      <c r="E84" s="1"/>
      <c r="H84" s="1"/>
      <c r="I84" s="1"/>
      <c r="J84" s="1"/>
      <c r="K84" s="1"/>
      <c r="L84" s="1"/>
    </row>
    <row r="85" spans="5:12" ht="13" customHeight="1" x14ac:dyDescent="0.15">
      <c r="E85" s="1"/>
      <c r="H85" s="1"/>
      <c r="I85" s="1"/>
      <c r="J85" s="1"/>
      <c r="K85" s="1"/>
      <c r="L85" s="1"/>
    </row>
    <row r="86" spans="5:12" ht="13" customHeight="1" x14ac:dyDescent="0.15">
      <c r="E86" s="1"/>
      <c r="H86" s="1"/>
      <c r="I86" s="1"/>
      <c r="J86" s="1"/>
      <c r="K86" s="1"/>
      <c r="L86" s="1"/>
    </row>
    <row r="87" spans="5:12" ht="13" customHeight="1" x14ac:dyDescent="0.15">
      <c r="E87" s="1"/>
      <c r="H87" s="1"/>
      <c r="I87" s="1"/>
      <c r="J87" s="1"/>
      <c r="K87" s="1"/>
      <c r="L87" s="1"/>
    </row>
    <row r="88" spans="5:12" ht="13" customHeight="1" x14ac:dyDescent="0.15">
      <c r="E88" s="1"/>
      <c r="H88" s="1"/>
      <c r="I88" s="1"/>
      <c r="J88" s="1"/>
      <c r="K88" s="1"/>
      <c r="L88" s="1"/>
    </row>
    <row r="89" spans="5:12" ht="13" customHeight="1" x14ac:dyDescent="0.15">
      <c r="E89" s="1"/>
      <c r="H89" s="1"/>
      <c r="I89" s="1"/>
      <c r="J89" s="1"/>
      <c r="K89" s="1"/>
      <c r="L89" s="1"/>
    </row>
    <row r="90" spans="5:12" ht="13" customHeight="1" x14ac:dyDescent="0.15">
      <c r="E90" s="1"/>
      <c r="H90" s="1"/>
      <c r="I90" s="1"/>
      <c r="J90" s="1"/>
      <c r="K90" s="1"/>
      <c r="L90" s="1"/>
    </row>
    <row r="91" spans="5:12" ht="13" customHeight="1" x14ac:dyDescent="0.15">
      <c r="E91" s="1"/>
      <c r="H91" s="1"/>
      <c r="I91" s="1"/>
      <c r="J91" s="1"/>
      <c r="K91" s="1"/>
      <c r="L91" s="1"/>
    </row>
    <row r="92" spans="5:12" ht="13" customHeight="1" x14ac:dyDescent="0.15">
      <c r="E92" s="1"/>
      <c r="H92" s="1"/>
      <c r="I92" s="1"/>
      <c r="J92" s="1"/>
      <c r="K92" s="1"/>
      <c r="L92" s="1"/>
    </row>
    <row r="93" spans="5:12" ht="13" customHeight="1" x14ac:dyDescent="0.15">
      <c r="E93" s="1"/>
      <c r="H93" s="1"/>
      <c r="I93" s="1"/>
      <c r="J93" s="1"/>
      <c r="K93" s="1"/>
      <c r="L93" s="1"/>
    </row>
    <row r="94" spans="5:12" ht="13" customHeight="1" x14ac:dyDescent="0.15">
      <c r="E94" s="1"/>
      <c r="H94" s="1"/>
      <c r="I94" s="1"/>
      <c r="J94" s="1"/>
      <c r="K94" s="1"/>
      <c r="L94" s="1"/>
    </row>
    <row r="95" spans="5:12" ht="13" customHeight="1" x14ac:dyDescent="0.15">
      <c r="E95" s="1"/>
      <c r="H95" s="1"/>
      <c r="I95" s="1"/>
      <c r="J95" s="1"/>
      <c r="K95" s="1"/>
      <c r="L95" s="1"/>
    </row>
    <row r="96" spans="5:12" ht="13" customHeight="1" x14ac:dyDescent="0.15">
      <c r="E96" s="1"/>
      <c r="H96" s="1"/>
      <c r="I96" s="1"/>
      <c r="J96" s="1"/>
      <c r="K96" s="1"/>
      <c r="L96" s="1"/>
    </row>
    <row r="97" spans="5:12" ht="13" customHeight="1" x14ac:dyDescent="0.15">
      <c r="E97" s="1"/>
      <c r="H97" s="1"/>
      <c r="I97" s="1"/>
      <c r="J97" s="1"/>
      <c r="K97" s="1"/>
      <c r="L97" s="1"/>
    </row>
    <row r="98" spans="5:12" ht="13" customHeight="1" x14ac:dyDescent="0.15">
      <c r="E98" s="1"/>
      <c r="H98" s="1"/>
      <c r="I98" s="1"/>
      <c r="J98" s="1"/>
      <c r="K98" s="1"/>
      <c r="L98" s="1"/>
    </row>
    <row r="99" spans="5:12" ht="13" customHeight="1" x14ac:dyDescent="0.15">
      <c r="E99" s="1"/>
      <c r="H99" s="1"/>
      <c r="I99" s="1"/>
      <c r="J99" s="1"/>
      <c r="K99" s="1"/>
      <c r="L99" s="1"/>
    </row>
    <row r="100" spans="5:12" ht="13" customHeight="1" x14ac:dyDescent="0.15">
      <c r="E100" s="1"/>
      <c r="H100" s="1"/>
      <c r="I100" s="1"/>
      <c r="J100" s="1"/>
      <c r="K100" s="1"/>
      <c r="L100" s="1"/>
    </row>
    <row r="101" spans="5:12" ht="13" customHeight="1" x14ac:dyDescent="0.15">
      <c r="E101" s="1"/>
      <c r="H101" s="1"/>
      <c r="I101" s="1"/>
      <c r="J101" s="1"/>
      <c r="K101" s="1"/>
      <c r="L101" s="1"/>
    </row>
    <row r="102" spans="5:12" ht="13" customHeight="1" x14ac:dyDescent="0.15">
      <c r="E102" s="1"/>
      <c r="H102" s="1"/>
      <c r="I102" s="1"/>
      <c r="J102" s="1"/>
      <c r="K102" s="1"/>
      <c r="L102" s="1"/>
    </row>
    <row r="103" spans="5:12" ht="13" customHeight="1" x14ac:dyDescent="0.15">
      <c r="E103" s="1"/>
      <c r="H103" s="1"/>
      <c r="I103" s="1"/>
      <c r="J103" s="1"/>
      <c r="K103" s="1"/>
      <c r="L103" s="1"/>
    </row>
    <row r="104" spans="5:12" ht="13" customHeight="1" x14ac:dyDescent="0.15">
      <c r="E104" s="1"/>
      <c r="H104" s="1"/>
      <c r="I104" s="1"/>
      <c r="J104" s="1"/>
      <c r="K104" s="1"/>
      <c r="L104" s="1"/>
    </row>
    <row r="105" spans="5:12" ht="13" customHeight="1" x14ac:dyDescent="0.15">
      <c r="E105" s="1"/>
      <c r="H105" s="1"/>
      <c r="I105" s="1"/>
      <c r="J105" s="1"/>
      <c r="K105" s="1"/>
      <c r="L105" s="1"/>
    </row>
    <row r="106" spans="5:12" ht="13" customHeight="1" x14ac:dyDescent="0.15">
      <c r="E106" s="1"/>
      <c r="H106" s="1"/>
      <c r="I106" s="1"/>
      <c r="J106" s="1"/>
      <c r="K106" s="1"/>
      <c r="L106" s="1"/>
    </row>
    <row r="107" spans="5:12" ht="13" customHeight="1" x14ac:dyDescent="0.15">
      <c r="E107" s="1"/>
      <c r="H107" s="1"/>
      <c r="I107" s="1"/>
      <c r="J107" s="1"/>
      <c r="K107" s="1"/>
      <c r="L107" s="1"/>
    </row>
    <row r="108" spans="5:12" ht="13" customHeight="1" x14ac:dyDescent="0.15">
      <c r="E108" s="1"/>
      <c r="H108" s="1"/>
      <c r="I108" s="1"/>
      <c r="J108" s="1"/>
      <c r="K108" s="1"/>
      <c r="L108" s="1"/>
    </row>
    <row r="109" spans="5:12" ht="13" customHeight="1" x14ac:dyDescent="0.15">
      <c r="E109" s="1"/>
      <c r="H109" s="1"/>
      <c r="I109" s="1"/>
      <c r="J109" s="1"/>
      <c r="K109" s="1"/>
      <c r="L109" s="1"/>
    </row>
    <row r="110" spans="5:12" ht="13" customHeight="1" x14ac:dyDescent="0.15">
      <c r="E110" s="1"/>
      <c r="H110" s="1"/>
      <c r="I110" s="1"/>
      <c r="J110" s="1"/>
      <c r="K110" s="1"/>
      <c r="L110" s="1"/>
    </row>
    <row r="111" spans="5:12" ht="13" customHeight="1" x14ac:dyDescent="0.15">
      <c r="E111" s="1"/>
      <c r="H111" s="1"/>
      <c r="I111" s="1"/>
      <c r="J111" s="1"/>
      <c r="K111" s="1"/>
      <c r="L111" s="1"/>
    </row>
    <row r="112" spans="5:12" ht="13" customHeight="1" x14ac:dyDescent="0.15">
      <c r="E112" s="1"/>
      <c r="H112" s="1"/>
      <c r="I112" s="1"/>
      <c r="J112" s="1"/>
      <c r="K112" s="1"/>
      <c r="L112" s="1"/>
    </row>
    <row r="113" spans="5:12" ht="13" customHeight="1" x14ac:dyDescent="0.15">
      <c r="E113" s="1"/>
      <c r="H113" s="1"/>
      <c r="I113" s="1"/>
      <c r="J113" s="1"/>
      <c r="K113" s="1"/>
      <c r="L113" s="1"/>
    </row>
    <row r="114" spans="5:12" ht="13" customHeight="1" x14ac:dyDescent="0.15">
      <c r="E114" s="1"/>
      <c r="H114" s="1"/>
      <c r="I114" s="1"/>
      <c r="J114" s="1"/>
      <c r="K114" s="1"/>
      <c r="L114" s="1"/>
    </row>
    <row r="115" spans="5:12" ht="13" customHeight="1" x14ac:dyDescent="0.15">
      <c r="E115" s="1"/>
      <c r="H115" s="1"/>
      <c r="I115" s="1"/>
      <c r="J115" s="1"/>
      <c r="K115" s="1"/>
      <c r="L115" s="1"/>
    </row>
    <row r="116" spans="5:12" ht="13" customHeight="1" x14ac:dyDescent="0.15">
      <c r="E116" s="1"/>
      <c r="H116" s="1"/>
      <c r="I116" s="1"/>
      <c r="J116" s="1"/>
      <c r="K116" s="1"/>
      <c r="L116" s="1"/>
    </row>
    <row r="117" spans="5:12" ht="50.25" customHeight="1" x14ac:dyDescent="0.15">
      <c r="E117" s="1"/>
      <c r="H117" s="1"/>
      <c r="I117" s="1"/>
      <c r="J117" s="1"/>
      <c r="K117" s="1"/>
      <c r="L117" s="1"/>
    </row>
    <row r="118" spans="5:12" ht="13" customHeight="1" x14ac:dyDescent="0.15">
      <c r="E118" s="1"/>
      <c r="H118" s="1"/>
      <c r="I118" s="1"/>
      <c r="J118" s="1"/>
      <c r="K118" s="1"/>
      <c r="L118" s="1"/>
    </row>
    <row r="119" spans="5:12" ht="13" customHeight="1" x14ac:dyDescent="0.15">
      <c r="E119" s="1"/>
      <c r="H119" s="1"/>
      <c r="I119" s="1"/>
      <c r="J119" s="1"/>
      <c r="K119" s="1"/>
      <c r="L119" s="1"/>
    </row>
    <row r="120" spans="5:12" ht="13" customHeight="1" x14ac:dyDescent="0.15">
      <c r="E120" s="1"/>
      <c r="H120" s="1"/>
      <c r="I120" s="1"/>
      <c r="J120" s="1"/>
      <c r="K120" s="1"/>
      <c r="L120" s="1"/>
    </row>
    <row r="121" spans="5:12" ht="13" customHeight="1" x14ac:dyDescent="0.15">
      <c r="E121" s="1"/>
      <c r="H121" s="1"/>
      <c r="I121" s="1"/>
      <c r="J121" s="1"/>
      <c r="K121" s="1"/>
      <c r="L121" s="1"/>
    </row>
    <row r="122" spans="5:12" ht="13" customHeight="1" x14ac:dyDescent="0.15">
      <c r="E122" s="1"/>
      <c r="H122" s="1"/>
      <c r="I122" s="1"/>
      <c r="J122" s="1"/>
      <c r="K122" s="1"/>
      <c r="L122" s="1"/>
    </row>
    <row r="123" spans="5:12" ht="13" customHeight="1" x14ac:dyDescent="0.15">
      <c r="E123" s="1"/>
      <c r="H123" s="1"/>
      <c r="I123" s="1"/>
      <c r="J123" s="1"/>
      <c r="K123" s="1"/>
      <c r="L123" s="1"/>
    </row>
    <row r="124" spans="5:12" ht="13" customHeight="1" x14ac:dyDescent="0.15">
      <c r="E124" s="1"/>
      <c r="H124" s="1"/>
      <c r="I124" s="1"/>
      <c r="J124" s="1"/>
      <c r="K124" s="1"/>
      <c r="L124" s="1"/>
    </row>
    <row r="125" spans="5:12" ht="13" customHeight="1" x14ac:dyDescent="0.15">
      <c r="E125" s="1"/>
      <c r="H125" s="1"/>
      <c r="I125" s="1"/>
      <c r="J125" s="1"/>
      <c r="K125" s="1"/>
      <c r="L125" s="1"/>
    </row>
    <row r="126" spans="5:12" ht="13" customHeight="1" x14ac:dyDescent="0.15">
      <c r="E126" s="1"/>
      <c r="H126" s="1"/>
      <c r="I126" s="1"/>
      <c r="J126" s="1"/>
      <c r="K126" s="1"/>
      <c r="L126" s="1"/>
    </row>
    <row r="127" spans="5:12" ht="13" customHeight="1" x14ac:dyDescent="0.15">
      <c r="E127" s="1"/>
      <c r="H127" s="1"/>
      <c r="I127" s="1"/>
      <c r="J127" s="1"/>
      <c r="K127" s="1"/>
      <c r="L127" s="1"/>
    </row>
    <row r="128" spans="5:12" ht="13" customHeight="1" x14ac:dyDescent="0.15">
      <c r="E128" s="1"/>
      <c r="H128" s="1"/>
      <c r="I128" s="1"/>
      <c r="J128" s="1"/>
      <c r="K128" s="1"/>
      <c r="L128" s="1"/>
    </row>
    <row r="129" spans="5:12" ht="13" customHeight="1" x14ac:dyDescent="0.15">
      <c r="E129" s="1"/>
      <c r="H129" s="1"/>
      <c r="I129" s="1"/>
      <c r="J129" s="1"/>
      <c r="K129" s="1"/>
      <c r="L129" s="1"/>
    </row>
    <row r="130" spans="5:12" ht="13" customHeight="1" x14ac:dyDescent="0.15">
      <c r="E130" s="1"/>
      <c r="H130" s="1"/>
      <c r="I130" s="1"/>
      <c r="J130" s="1"/>
      <c r="K130" s="1"/>
      <c r="L130" s="1"/>
    </row>
    <row r="131" spans="5:12" ht="13" customHeight="1" x14ac:dyDescent="0.15">
      <c r="E131" s="1"/>
      <c r="H131" s="1"/>
      <c r="I131" s="1"/>
      <c r="J131" s="1"/>
      <c r="K131" s="1"/>
      <c r="L131" s="1"/>
    </row>
    <row r="132" spans="5:12" ht="13" customHeight="1" x14ac:dyDescent="0.15">
      <c r="E132" s="1"/>
      <c r="H132" s="1"/>
      <c r="I132" s="1"/>
      <c r="J132" s="1"/>
      <c r="K132" s="1"/>
      <c r="L132" s="1"/>
    </row>
    <row r="133" spans="5:12" ht="13" customHeight="1" x14ac:dyDescent="0.15">
      <c r="E133" s="1"/>
      <c r="H133" s="1"/>
      <c r="I133" s="1"/>
      <c r="J133" s="1"/>
      <c r="K133" s="1"/>
      <c r="L133" s="1"/>
    </row>
    <row r="134" spans="5:12" ht="13" customHeight="1" x14ac:dyDescent="0.15">
      <c r="E134" s="1"/>
      <c r="H134" s="1"/>
      <c r="I134" s="1"/>
      <c r="J134" s="1"/>
      <c r="K134" s="1"/>
      <c r="L134" s="1"/>
    </row>
    <row r="135" spans="5:12" ht="19" customHeight="1" x14ac:dyDescent="0.15">
      <c r="E135" s="1"/>
      <c r="H135" s="1"/>
      <c r="I135" s="1"/>
      <c r="J135" s="1"/>
      <c r="K135" s="1"/>
      <c r="L135" s="1"/>
    </row>
    <row r="136" spans="5:12" ht="21" customHeight="1" x14ac:dyDescent="0.15">
      <c r="E136" s="1"/>
      <c r="H136" s="1"/>
      <c r="I136" s="1"/>
      <c r="J136" s="1"/>
      <c r="K136" s="1"/>
      <c r="L136" s="1"/>
    </row>
    <row r="137" spans="5:12" ht="13" customHeight="1" x14ac:dyDescent="0.15">
      <c r="E137" s="1"/>
      <c r="H137" s="1"/>
      <c r="I137" s="1"/>
      <c r="J137" s="1"/>
      <c r="K137" s="1"/>
      <c r="L137" s="1"/>
    </row>
    <row r="138" spans="5:12" ht="13" customHeight="1" x14ac:dyDescent="0.15">
      <c r="E138" s="1"/>
      <c r="H138" s="1"/>
      <c r="I138" s="1"/>
      <c r="J138" s="1"/>
      <c r="K138" s="1"/>
      <c r="L138" s="1"/>
    </row>
    <row r="139" spans="5:12" ht="32.25" customHeight="1" x14ac:dyDescent="0.15">
      <c r="E139" s="1"/>
      <c r="H139" s="1"/>
      <c r="I139" s="1"/>
      <c r="J139" s="1"/>
      <c r="K139" s="1"/>
      <c r="L139" s="1"/>
    </row>
    <row r="140" spans="5:12" ht="13" customHeight="1" x14ac:dyDescent="0.15">
      <c r="E140" s="1"/>
      <c r="H140" s="1"/>
      <c r="I140" s="1"/>
      <c r="J140" s="1"/>
      <c r="K140" s="1"/>
      <c r="L140" s="1"/>
    </row>
    <row r="141" spans="5:12" ht="13" customHeight="1" x14ac:dyDescent="0.15">
      <c r="E141" s="1"/>
      <c r="H141" s="1"/>
      <c r="I141" s="1"/>
      <c r="J141" s="1"/>
      <c r="K141" s="1"/>
      <c r="L141" s="1"/>
    </row>
    <row r="142" spans="5:12" ht="13" customHeight="1" x14ac:dyDescent="0.15">
      <c r="E142" s="1"/>
      <c r="H142" s="1"/>
      <c r="I142" s="1"/>
      <c r="J142" s="1"/>
      <c r="K142" s="1"/>
      <c r="L142" s="1"/>
    </row>
    <row r="143" spans="5:12" ht="13" customHeight="1" x14ac:dyDescent="0.15">
      <c r="E143" s="1"/>
      <c r="H143" s="1"/>
      <c r="I143" s="1"/>
      <c r="J143" s="1"/>
      <c r="K143" s="1"/>
      <c r="L143" s="1"/>
    </row>
    <row r="144" spans="5:12" ht="13" customHeight="1" x14ac:dyDescent="0.15">
      <c r="E144" s="1"/>
      <c r="H144" s="1"/>
      <c r="I144" s="1"/>
      <c r="J144" s="1"/>
      <c r="K144" s="1"/>
      <c r="L144" s="1"/>
    </row>
    <row r="145" spans="5:12" ht="13" customHeight="1" x14ac:dyDescent="0.15">
      <c r="E145" s="1"/>
      <c r="H145" s="1"/>
      <c r="I145" s="1"/>
      <c r="J145" s="1"/>
      <c r="K145" s="1"/>
      <c r="L145" s="1"/>
    </row>
    <row r="146" spans="5:12" ht="13" customHeight="1" x14ac:dyDescent="0.15">
      <c r="E146" s="1"/>
      <c r="H146" s="1"/>
      <c r="I146" s="1"/>
      <c r="J146" s="1"/>
      <c r="K146" s="1"/>
      <c r="L146" s="1"/>
    </row>
    <row r="147" spans="5:12" ht="13" customHeight="1" x14ac:dyDescent="0.15">
      <c r="E147" s="1"/>
      <c r="H147" s="1"/>
      <c r="I147" s="1"/>
      <c r="J147" s="1"/>
      <c r="K147" s="1"/>
      <c r="L147" s="1"/>
    </row>
    <row r="148" spans="5:12" ht="13" customHeight="1" x14ac:dyDescent="0.15">
      <c r="E148" s="1"/>
      <c r="H148" s="1"/>
      <c r="I148" s="1"/>
      <c r="J148" s="1"/>
      <c r="K148" s="1"/>
      <c r="L148" s="1"/>
    </row>
    <row r="149" spans="5:12" ht="13" customHeight="1" x14ac:dyDescent="0.15">
      <c r="E149" s="1"/>
      <c r="H149" s="1"/>
      <c r="I149" s="1"/>
      <c r="J149" s="1"/>
      <c r="K149" s="1"/>
      <c r="L149" s="1"/>
    </row>
    <row r="150" spans="5:12" ht="13" customHeight="1" x14ac:dyDescent="0.15">
      <c r="E150" s="1"/>
      <c r="H150" s="1"/>
      <c r="I150" s="1"/>
      <c r="J150" s="1"/>
      <c r="K150" s="1"/>
      <c r="L150" s="1"/>
    </row>
    <row r="151" spans="5:12" ht="13" customHeight="1" x14ac:dyDescent="0.15">
      <c r="E151" s="1"/>
      <c r="H151" s="1"/>
      <c r="I151" s="1"/>
      <c r="J151" s="1"/>
      <c r="K151" s="1"/>
      <c r="L151" s="1"/>
    </row>
    <row r="152" spans="5:12" ht="13" customHeight="1" x14ac:dyDescent="0.15">
      <c r="E152" s="1"/>
      <c r="H152" s="1"/>
      <c r="I152" s="1"/>
      <c r="J152" s="1"/>
      <c r="K152" s="1"/>
      <c r="L152" s="1"/>
    </row>
    <row r="153" spans="5:12" ht="13" customHeight="1" x14ac:dyDescent="0.15">
      <c r="E153" s="1"/>
      <c r="H153" s="1"/>
      <c r="I153" s="1"/>
      <c r="J153" s="1"/>
      <c r="K153" s="1"/>
      <c r="L153" s="1"/>
    </row>
    <row r="154" spans="5:12" ht="13" customHeight="1" x14ac:dyDescent="0.15">
      <c r="E154" s="1"/>
      <c r="H154" s="1"/>
      <c r="I154" s="1"/>
      <c r="J154" s="1"/>
      <c r="K154" s="1"/>
      <c r="L154" s="1"/>
    </row>
    <row r="155" spans="5:12" ht="13" customHeight="1" x14ac:dyDescent="0.15">
      <c r="E155" s="1"/>
      <c r="H155" s="1"/>
      <c r="I155" s="1"/>
      <c r="J155" s="1"/>
      <c r="K155" s="1"/>
      <c r="L155" s="1"/>
    </row>
    <row r="156" spans="5:12" ht="13" customHeight="1" x14ac:dyDescent="0.15">
      <c r="E156" s="1"/>
      <c r="H156" s="1"/>
      <c r="I156" s="1"/>
      <c r="J156" s="1"/>
      <c r="K156" s="1"/>
      <c r="L156" s="1"/>
    </row>
    <row r="157" spans="5:12" ht="13" customHeight="1" x14ac:dyDescent="0.15">
      <c r="E157" s="1"/>
      <c r="H157" s="1"/>
      <c r="I157" s="1"/>
      <c r="J157" s="1"/>
      <c r="K157" s="1"/>
      <c r="L157" s="1"/>
    </row>
    <row r="158" spans="5:12" ht="13" customHeight="1" x14ac:dyDescent="0.15">
      <c r="E158" s="1"/>
      <c r="H158" s="1"/>
      <c r="I158" s="1"/>
      <c r="J158" s="1"/>
      <c r="K158" s="1"/>
      <c r="L158" s="1"/>
    </row>
    <row r="159" spans="5:12" ht="13" customHeight="1" x14ac:dyDescent="0.15">
      <c r="E159" s="1"/>
      <c r="H159" s="1"/>
      <c r="I159" s="1"/>
      <c r="J159" s="1"/>
      <c r="K159" s="1"/>
      <c r="L159" s="1"/>
    </row>
    <row r="160" spans="5:12" ht="13" customHeight="1" x14ac:dyDescent="0.15">
      <c r="E160" s="1"/>
      <c r="H160" s="1"/>
      <c r="I160" s="1"/>
      <c r="J160" s="1"/>
      <c r="K160" s="1"/>
      <c r="L160" s="1"/>
    </row>
    <row r="161" spans="5:12" ht="13" customHeight="1" x14ac:dyDescent="0.15">
      <c r="E161" s="1"/>
      <c r="H161" s="1"/>
      <c r="I161" s="1"/>
      <c r="J161" s="1"/>
      <c r="K161" s="1"/>
      <c r="L161" s="1"/>
    </row>
    <row r="162" spans="5:12" ht="13" customHeight="1" x14ac:dyDescent="0.15">
      <c r="E162" s="1"/>
      <c r="H162" s="1"/>
      <c r="I162" s="1"/>
      <c r="J162" s="1"/>
      <c r="K162" s="1"/>
      <c r="L162" s="1"/>
    </row>
    <row r="163" spans="5:12" ht="13" customHeight="1" x14ac:dyDescent="0.15">
      <c r="E163" s="1"/>
      <c r="H163" s="1"/>
      <c r="I163" s="1"/>
      <c r="J163" s="1"/>
      <c r="K163" s="1"/>
      <c r="L163" s="1"/>
    </row>
    <row r="164" spans="5:12" ht="13" customHeight="1" x14ac:dyDescent="0.15">
      <c r="E164" s="1"/>
      <c r="H164" s="1"/>
      <c r="I164" s="1"/>
      <c r="J164" s="1"/>
      <c r="K164" s="1"/>
      <c r="L164" s="1"/>
    </row>
    <row r="165" spans="5:12" ht="13" customHeight="1" x14ac:dyDescent="0.15">
      <c r="E165" s="1"/>
      <c r="H165" s="1"/>
      <c r="I165" s="1"/>
      <c r="J165" s="1"/>
      <c r="K165" s="1"/>
      <c r="L165" s="1"/>
    </row>
    <row r="166" spans="5:12" ht="13" customHeight="1" x14ac:dyDescent="0.15">
      <c r="E166" s="1"/>
      <c r="H166" s="1"/>
      <c r="I166" s="1"/>
      <c r="J166" s="1"/>
      <c r="K166" s="1"/>
      <c r="L166" s="1"/>
    </row>
    <row r="167" spans="5:12" ht="13" customHeight="1" x14ac:dyDescent="0.15">
      <c r="E167" s="1"/>
      <c r="H167" s="1"/>
      <c r="I167" s="1"/>
      <c r="J167" s="1"/>
      <c r="K167" s="1"/>
      <c r="L167" s="1"/>
    </row>
    <row r="168" spans="5:12" ht="13" customHeight="1" x14ac:dyDescent="0.15">
      <c r="E168" s="1"/>
      <c r="H168" s="1"/>
      <c r="I168" s="1"/>
      <c r="J168" s="1"/>
      <c r="K168" s="1"/>
      <c r="L168" s="1"/>
    </row>
    <row r="169" spans="5:12" ht="13" customHeight="1" x14ac:dyDescent="0.15">
      <c r="E169" s="1"/>
      <c r="H169" s="1"/>
      <c r="I169" s="1"/>
      <c r="J169" s="1"/>
      <c r="K169" s="1"/>
      <c r="L169" s="1"/>
    </row>
    <row r="170" spans="5:12" ht="13" customHeight="1" x14ac:dyDescent="0.15">
      <c r="E170" s="1"/>
      <c r="H170" s="1"/>
      <c r="I170" s="1"/>
      <c r="J170" s="1"/>
      <c r="K170" s="1"/>
      <c r="L170" s="1"/>
    </row>
    <row r="171" spans="5:12" ht="13" customHeight="1" x14ac:dyDescent="0.15">
      <c r="E171" s="1"/>
      <c r="H171" s="1"/>
      <c r="I171" s="1"/>
      <c r="J171" s="1"/>
      <c r="K171" s="1"/>
      <c r="L171" s="1"/>
    </row>
    <row r="172" spans="5:12" ht="13" customHeight="1" x14ac:dyDescent="0.15">
      <c r="E172" s="1"/>
      <c r="H172" s="1"/>
      <c r="I172" s="1"/>
      <c r="J172" s="1"/>
      <c r="K172" s="1"/>
      <c r="L172" s="1"/>
    </row>
    <row r="173" spans="5:12" ht="13" customHeight="1" x14ac:dyDescent="0.15">
      <c r="E173" s="1"/>
      <c r="H173" s="1"/>
      <c r="I173" s="1"/>
      <c r="J173" s="1"/>
      <c r="K173" s="1"/>
      <c r="L173" s="1"/>
    </row>
    <row r="174" spans="5:12" ht="13" customHeight="1" x14ac:dyDescent="0.15">
      <c r="E174" s="1"/>
      <c r="H174" s="1"/>
      <c r="I174" s="1"/>
      <c r="J174" s="1"/>
      <c r="K174" s="1"/>
      <c r="L174" s="1"/>
    </row>
  </sheetData>
  <mergeCells count="38">
    <mergeCell ref="M5:Q5"/>
    <mergeCell ref="G13:G14"/>
    <mergeCell ref="B1:Q1"/>
    <mergeCell ref="B2:Q2"/>
    <mergeCell ref="B3:Q3"/>
    <mergeCell ref="B4:Q4"/>
    <mergeCell ref="B5:B6"/>
    <mergeCell ref="C5:C6"/>
    <mergeCell ref="E5:E6"/>
    <mergeCell ref="F5:F6"/>
    <mergeCell ref="G5:G6"/>
    <mergeCell ref="H5:L5"/>
    <mergeCell ref="D7:D8"/>
    <mergeCell ref="D10:D11"/>
    <mergeCell ref="D13:D14"/>
    <mergeCell ref="B40:Q40"/>
    <mergeCell ref="D30:D31"/>
    <mergeCell ref="D35:D38"/>
    <mergeCell ref="B41:B42"/>
    <mergeCell ref="B19:Q19"/>
    <mergeCell ref="B20:Q20"/>
    <mergeCell ref="B21:B22"/>
    <mergeCell ref="B23:B25"/>
    <mergeCell ref="C23:C24"/>
    <mergeCell ref="B26:B31"/>
    <mergeCell ref="C26:C27"/>
    <mergeCell ref="C30:C31"/>
    <mergeCell ref="B33:Q33"/>
    <mergeCell ref="B34:Q34"/>
    <mergeCell ref="B35:B38"/>
    <mergeCell ref="B39:Q39"/>
    <mergeCell ref="B17:B18"/>
    <mergeCell ref="D23:D24"/>
    <mergeCell ref="D26:D27"/>
    <mergeCell ref="B7:B9"/>
    <mergeCell ref="B10:B14"/>
    <mergeCell ref="C13:C14"/>
    <mergeCell ref="B15:B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69474-95B6-8A46-B60A-3C0ADAEA2638}">
  <dimension ref="B1:T92"/>
  <sheetViews>
    <sheetView topLeftCell="A45" zoomScale="90" zoomScaleNormal="90" workbookViewId="0">
      <selection activeCell="C49" sqref="C49"/>
    </sheetView>
  </sheetViews>
  <sheetFormatPr baseColWidth="10" defaultColWidth="8.83203125" defaultRowHeight="13" x14ac:dyDescent="0.15"/>
  <cols>
    <col min="1" max="1" width="10" style="1" customWidth="1"/>
    <col min="2" max="3" width="31" style="1" customWidth="1"/>
    <col min="4" max="4" width="34.83203125" style="1" customWidth="1"/>
    <col min="5" max="5" width="29" style="2" customWidth="1"/>
    <col min="6" max="6" width="29.6640625" style="1" customWidth="1"/>
    <col min="7" max="7" width="40.83203125" style="1" customWidth="1"/>
    <col min="8" max="12" width="9" style="3" customWidth="1"/>
    <col min="13" max="13" width="17.1640625" style="1" customWidth="1"/>
    <col min="14" max="14" width="15.83203125" style="1" customWidth="1"/>
    <col min="15" max="15" width="18" style="1" customWidth="1"/>
    <col min="16" max="16" width="18.6640625" style="1" customWidth="1"/>
    <col min="17" max="17" width="19.6640625" style="1" customWidth="1"/>
    <col min="18" max="18" width="22" style="1" bestFit="1" customWidth="1"/>
    <col min="19" max="20" width="8.83203125" style="1"/>
    <col min="21" max="21" width="20.5" style="1" customWidth="1"/>
    <col min="22" max="16384" width="8.83203125" style="1"/>
  </cols>
  <sheetData>
    <row r="1" spans="2:18" ht="26" customHeight="1" thickBot="1" x14ac:dyDescent="0.2">
      <c r="B1" s="433" t="s">
        <v>119</v>
      </c>
      <c r="C1" s="434"/>
      <c r="D1" s="434"/>
      <c r="E1" s="434"/>
      <c r="F1" s="434"/>
      <c r="G1" s="434"/>
      <c r="H1" s="434"/>
      <c r="I1" s="434"/>
      <c r="J1" s="434"/>
      <c r="K1" s="434"/>
      <c r="L1" s="434"/>
      <c r="M1" s="434"/>
      <c r="N1" s="434"/>
      <c r="O1" s="434"/>
      <c r="P1" s="434"/>
      <c r="Q1" s="435"/>
      <c r="R1" s="41"/>
    </row>
    <row r="2" spans="2:18" ht="24" customHeight="1" thickBot="1" x14ac:dyDescent="0.2">
      <c r="B2" s="433" t="s">
        <v>673</v>
      </c>
      <c r="C2" s="434"/>
      <c r="D2" s="434"/>
      <c r="E2" s="434"/>
      <c r="F2" s="434"/>
      <c r="G2" s="434"/>
      <c r="H2" s="434"/>
      <c r="I2" s="434"/>
      <c r="J2" s="434"/>
      <c r="K2" s="434"/>
      <c r="L2" s="434"/>
      <c r="M2" s="434"/>
      <c r="N2" s="434"/>
      <c r="O2" s="434"/>
      <c r="P2" s="434"/>
      <c r="Q2" s="435"/>
      <c r="R2" s="41"/>
    </row>
    <row r="3" spans="2:18" ht="21" customHeight="1" thickBot="1" x14ac:dyDescent="0.2">
      <c r="B3" s="400" t="s">
        <v>676</v>
      </c>
      <c r="C3" s="401"/>
      <c r="D3" s="401"/>
      <c r="E3" s="401"/>
      <c r="F3" s="401"/>
      <c r="G3" s="401"/>
      <c r="H3" s="401"/>
      <c r="I3" s="401"/>
      <c r="J3" s="401"/>
      <c r="K3" s="401"/>
      <c r="L3" s="401"/>
      <c r="M3" s="401"/>
      <c r="N3" s="401"/>
      <c r="O3" s="401"/>
      <c r="P3" s="401"/>
      <c r="Q3" s="402"/>
      <c r="R3" s="40"/>
    </row>
    <row r="4" spans="2:18" ht="29" customHeight="1" thickBot="1" x14ac:dyDescent="0.2">
      <c r="B4" s="390" t="s">
        <v>677</v>
      </c>
      <c r="C4" s="391"/>
      <c r="D4" s="391"/>
      <c r="E4" s="391"/>
      <c r="F4" s="391"/>
      <c r="G4" s="391"/>
      <c r="H4" s="391"/>
      <c r="I4" s="391"/>
      <c r="J4" s="391"/>
      <c r="K4" s="391"/>
      <c r="L4" s="391"/>
      <c r="M4" s="391"/>
      <c r="N4" s="391"/>
      <c r="O4" s="391"/>
      <c r="P4" s="391"/>
      <c r="Q4" s="392"/>
      <c r="R4" s="40"/>
    </row>
    <row r="5" spans="2:18" ht="29.5" customHeight="1" thickBot="1" x14ac:dyDescent="0.2">
      <c r="B5" s="386" t="s">
        <v>30</v>
      </c>
      <c r="C5" s="388" t="s">
        <v>31</v>
      </c>
      <c r="D5" s="388" t="s">
        <v>672</v>
      </c>
      <c r="E5" s="388" t="s">
        <v>41</v>
      </c>
      <c r="F5" s="436" t="s">
        <v>42</v>
      </c>
      <c r="G5" s="372" t="s">
        <v>631</v>
      </c>
      <c r="H5" s="376" t="s">
        <v>154</v>
      </c>
      <c r="I5" s="374"/>
      <c r="J5" s="374"/>
      <c r="K5" s="374"/>
      <c r="L5" s="375"/>
      <c r="M5" s="376" t="s">
        <v>155</v>
      </c>
      <c r="N5" s="374"/>
      <c r="O5" s="374"/>
      <c r="P5" s="374"/>
      <c r="Q5" s="375"/>
      <c r="R5" s="40"/>
    </row>
    <row r="6" spans="2:18" ht="14" thickBot="1" x14ac:dyDescent="0.2">
      <c r="B6" s="387"/>
      <c r="C6" s="389"/>
      <c r="D6" s="389"/>
      <c r="E6" s="389"/>
      <c r="F6" s="437"/>
      <c r="G6" s="373"/>
      <c r="H6" s="169">
        <v>2020</v>
      </c>
      <c r="I6" s="169">
        <v>2021</v>
      </c>
      <c r="J6" s="169">
        <v>2022</v>
      </c>
      <c r="K6" s="169">
        <v>2023</v>
      </c>
      <c r="L6" s="169" t="s">
        <v>40</v>
      </c>
      <c r="M6" s="169">
        <v>2020</v>
      </c>
      <c r="N6" s="169">
        <v>2021</v>
      </c>
      <c r="O6" s="169">
        <v>2022</v>
      </c>
      <c r="P6" s="169">
        <v>2023</v>
      </c>
      <c r="Q6" s="169" t="s">
        <v>40</v>
      </c>
      <c r="R6" s="40"/>
    </row>
    <row r="7" spans="2:18" ht="99" thickBot="1" x14ac:dyDescent="0.2">
      <c r="B7" s="236" t="s">
        <v>315</v>
      </c>
      <c r="C7" s="203" t="s">
        <v>316</v>
      </c>
      <c r="D7" s="202" t="s">
        <v>685</v>
      </c>
      <c r="E7" s="204" t="s">
        <v>317</v>
      </c>
      <c r="F7" s="201" t="s">
        <v>318</v>
      </c>
      <c r="G7" s="212" t="s">
        <v>690</v>
      </c>
      <c r="H7" s="201">
        <v>0</v>
      </c>
      <c r="I7" s="201">
        <v>1</v>
      </c>
      <c r="J7" s="201">
        <v>1</v>
      </c>
      <c r="K7" s="201">
        <v>1</v>
      </c>
      <c r="L7" s="205">
        <f>+H7+I7+J7+K7</f>
        <v>3</v>
      </c>
      <c r="M7" s="206">
        <v>0</v>
      </c>
      <c r="N7" s="206">
        <v>200000000</v>
      </c>
      <c r="O7" s="206">
        <v>200000000</v>
      </c>
      <c r="P7" s="206">
        <v>200000000</v>
      </c>
      <c r="Q7" s="227">
        <f t="shared" ref="Q7:Q44" si="0">+M7+N7+O7+P7</f>
        <v>600000000</v>
      </c>
      <c r="R7" s="40"/>
    </row>
    <row r="8" spans="2:18" ht="21" customHeight="1" thickBot="1" x14ac:dyDescent="0.2">
      <c r="B8" s="400" t="s">
        <v>674</v>
      </c>
      <c r="C8" s="401"/>
      <c r="D8" s="401"/>
      <c r="E8" s="401"/>
      <c r="F8" s="401"/>
      <c r="G8" s="401"/>
      <c r="H8" s="401"/>
      <c r="I8" s="401"/>
      <c r="J8" s="401"/>
      <c r="K8" s="401"/>
      <c r="L8" s="401"/>
      <c r="M8" s="401"/>
      <c r="N8" s="401"/>
      <c r="O8" s="401"/>
      <c r="P8" s="401"/>
      <c r="Q8" s="402"/>
      <c r="R8" s="40"/>
    </row>
    <row r="9" spans="2:18" ht="26" customHeight="1" thickBot="1" x14ac:dyDescent="0.2">
      <c r="B9" s="390" t="s">
        <v>675</v>
      </c>
      <c r="C9" s="391"/>
      <c r="D9" s="391"/>
      <c r="E9" s="391"/>
      <c r="F9" s="391"/>
      <c r="G9" s="391"/>
      <c r="H9" s="391"/>
      <c r="I9" s="391"/>
      <c r="J9" s="391"/>
      <c r="K9" s="391"/>
      <c r="L9" s="391"/>
      <c r="M9" s="391"/>
      <c r="N9" s="391"/>
      <c r="O9" s="391"/>
      <c r="P9" s="391"/>
      <c r="Q9" s="392"/>
      <c r="R9" s="40"/>
    </row>
    <row r="10" spans="2:18" ht="176" customHeight="1" x14ac:dyDescent="0.15">
      <c r="B10" s="237" t="s">
        <v>319</v>
      </c>
      <c r="C10" s="4" t="s">
        <v>320</v>
      </c>
      <c r="D10" s="212" t="s">
        <v>688</v>
      </c>
      <c r="E10" s="223" t="s">
        <v>321</v>
      </c>
      <c r="F10" s="180" t="s">
        <v>322</v>
      </c>
      <c r="G10" s="224" t="s">
        <v>691</v>
      </c>
      <c r="H10" s="180">
        <v>1</v>
      </c>
      <c r="I10" s="180">
        <v>1</v>
      </c>
      <c r="J10" s="180">
        <v>1</v>
      </c>
      <c r="K10" s="180">
        <v>1</v>
      </c>
      <c r="L10" s="183">
        <f>+H10+I10+J10+K10</f>
        <v>4</v>
      </c>
      <c r="M10" s="9">
        <v>120000000</v>
      </c>
      <c r="N10" s="9">
        <v>160000000</v>
      </c>
      <c r="O10" s="9">
        <v>120000000</v>
      </c>
      <c r="P10" s="9">
        <v>110000000</v>
      </c>
      <c r="Q10" s="10">
        <f t="shared" si="0"/>
        <v>510000000</v>
      </c>
    </row>
    <row r="11" spans="2:18" ht="169" customHeight="1" x14ac:dyDescent="0.15">
      <c r="B11" s="238" t="s">
        <v>323</v>
      </c>
      <c r="C11" s="11" t="s">
        <v>324</v>
      </c>
      <c r="D11" s="211" t="s">
        <v>689</v>
      </c>
      <c r="E11" s="175" t="s">
        <v>325</v>
      </c>
      <c r="F11" s="141" t="s">
        <v>322</v>
      </c>
      <c r="G11" s="213" t="s">
        <v>691</v>
      </c>
      <c r="H11" s="141">
        <v>1</v>
      </c>
      <c r="I11" s="141">
        <v>1</v>
      </c>
      <c r="J11" s="141">
        <v>1</v>
      </c>
      <c r="K11" s="141">
        <v>1</v>
      </c>
      <c r="L11" s="134">
        <f t="shared" ref="L11:L59" si="1">+H11+I11+J11+K11</f>
        <v>4</v>
      </c>
      <c r="M11" s="16">
        <v>90000000</v>
      </c>
      <c r="N11" s="16">
        <v>180000000</v>
      </c>
      <c r="O11" s="16">
        <v>180000000</v>
      </c>
      <c r="P11" s="16">
        <v>180000000</v>
      </c>
      <c r="Q11" s="17">
        <f t="shared" si="0"/>
        <v>630000000</v>
      </c>
    </row>
    <row r="12" spans="2:18" ht="211" thickBot="1" x14ac:dyDescent="0.2">
      <c r="B12" s="239" t="s">
        <v>326</v>
      </c>
      <c r="C12" s="29" t="s">
        <v>327</v>
      </c>
      <c r="D12" s="211" t="s">
        <v>689</v>
      </c>
      <c r="E12" s="200" t="s">
        <v>328</v>
      </c>
      <c r="F12" s="142" t="s">
        <v>329</v>
      </c>
      <c r="G12" s="213" t="s">
        <v>691</v>
      </c>
      <c r="H12" s="142">
        <v>0</v>
      </c>
      <c r="I12" s="142">
        <v>1</v>
      </c>
      <c r="J12" s="142">
        <v>1</v>
      </c>
      <c r="K12" s="142">
        <v>0</v>
      </c>
      <c r="L12" s="153">
        <f t="shared" si="1"/>
        <v>2</v>
      </c>
      <c r="M12" s="32">
        <v>0</v>
      </c>
      <c r="N12" s="32">
        <v>200000000</v>
      </c>
      <c r="O12" s="32">
        <v>200000000</v>
      </c>
      <c r="P12" s="32">
        <v>0</v>
      </c>
      <c r="Q12" s="33">
        <f t="shared" si="0"/>
        <v>400000000</v>
      </c>
    </row>
    <row r="13" spans="2:18" ht="25" customHeight="1" thickBot="1" x14ac:dyDescent="0.2">
      <c r="B13" s="400" t="s">
        <v>678</v>
      </c>
      <c r="C13" s="401"/>
      <c r="D13" s="401"/>
      <c r="E13" s="401"/>
      <c r="F13" s="401"/>
      <c r="G13" s="401"/>
      <c r="H13" s="401"/>
      <c r="I13" s="401"/>
      <c r="J13" s="401"/>
      <c r="K13" s="401"/>
      <c r="L13" s="401"/>
      <c r="M13" s="401"/>
      <c r="N13" s="401"/>
      <c r="O13" s="401"/>
      <c r="P13" s="401"/>
      <c r="Q13" s="402"/>
    </row>
    <row r="14" spans="2:18" ht="38" customHeight="1" thickBot="1" x14ac:dyDescent="0.2">
      <c r="B14" s="390" t="s">
        <v>679</v>
      </c>
      <c r="C14" s="391"/>
      <c r="D14" s="391"/>
      <c r="E14" s="391"/>
      <c r="F14" s="391"/>
      <c r="G14" s="391"/>
      <c r="H14" s="391"/>
      <c r="I14" s="391"/>
      <c r="J14" s="391"/>
      <c r="K14" s="391"/>
      <c r="L14" s="391"/>
      <c r="M14" s="391"/>
      <c r="N14" s="391"/>
      <c r="O14" s="391"/>
      <c r="P14" s="391"/>
      <c r="Q14" s="392"/>
    </row>
    <row r="15" spans="2:18" ht="94" customHeight="1" x14ac:dyDescent="0.15">
      <c r="B15" s="417" t="s">
        <v>330</v>
      </c>
      <c r="C15" s="4" t="s">
        <v>331</v>
      </c>
      <c r="D15" s="157" t="s">
        <v>692</v>
      </c>
      <c r="E15" s="4" t="s">
        <v>332</v>
      </c>
      <c r="F15" s="180" t="s">
        <v>333</v>
      </c>
      <c r="G15" s="157" t="s">
        <v>696</v>
      </c>
      <c r="H15" s="180">
        <v>23</v>
      </c>
      <c r="I15" s="180">
        <v>23</v>
      </c>
      <c r="J15" s="180">
        <v>23</v>
      </c>
      <c r="K15" s="180">
        <v>23</v>
      </c>
      <c r="L15" s="183">
        <v>23</v>
      </c>
      <c r="M15" s="9">
        <v>200000000</v>
      </c>
      <c r="N15" s="9">
        <v>200000000</v>
      </c>
      <c r="O15" s="9">
        <v>200000000</v>
      </c>
      <c r="P15" s="9">
        <v>200000000</v>
      </c>
      <c r="Q15" s="10">
        <f t="shared" si="0"/>
        <v>800000000</v>
      </c>
    </row>
    <row r="16" spans="2:18" ht="42" x14ac:dyDescent="0.15">
      <c r="B16" s="403"/>
      <c r="C16" s="11" t="s">
        <v>334</v>
      </c>
      <c r="D16" s="157" t="s">
        <v>693</v>
      </c>
      <c r="E16" s="11" t="s">
        <v>335</v>
      </c>
      <c r="F16" s="25" t="s">
        <v>336</v>
      </c>
      <c r="G16" s="157" t="s">
        <v>697</v>
      </c>
      <c r="H16" s="25">
        <v>0</v>
      </c>
      <c r="I16" s="25">
        <v>0</v>
      </c>
      <c r="J16" s="25">
        <v>1</v>
      </c>
      <c r="K16" s="25">
        <v>0</v>
      </c>
      <c r="L16" s="134">
        <f t="shared" si="1"/>
        <v>1</v>
      </c>
      <c r="M16" s="16">
        <v>0</v>
      </c>
      <c r="N16" s="16">
        <v>0</v>
      </c>
      <c r="O16" s="16">
        <v>1000000000</v>
      </c>
      <c r="P16" s="16">
        <v>0</v>
      </c>
      <c r="Q16" s="17">
        <f t="shared" si="0"/>
        <v>1000000000</v>
      </c>
    </row>
    <row r="17" spans="2:17" ht="112" x14ac:dyDescent="0.15">
      <c r="B17" s="238" t="s">
        <v>337</v>
      </c>
      <c r="C17" s="11" t="s">
        <v>338</v>
      </c>
      <c r="D17" s="157" t="s">
        <v>694</v>
      </c>
      <c r="E17" s="11" t="s">
        <v>339</v>
      </c>
      <c r="F17" s="25" t="s">
        <v>340</v>
      </c>
      <c r="G17" s="157" t="s">
        <v>698</v>
      </c>
      <c r="H17" s="14">
        <v>24</v>
      </c>
      <c r="I17" s="14">
        <v>24</v>
      </c>
      <c r="J17" s="14">
        <v>24</v>
      </c>
      <c r="K17" s="14">
        <v>24</v>
      </c>
      <c r="L17" s="134">
        <v>24</v>
      </c>
      <c r="M17" s="16">
        <v>100000000</v>
      </c>
      <c r="N17" s="16">
        <v>100000000</v>
      </c>
      <c r="O17" s="16">
        <v>100000000</v>
      </c>
      <c r="P17" s="16">
        <v>100000000</v>
      </c>
      <c r="Q17" s="17">
        <f t="shared" si="0"/>
        <v>400000000</v>
      </c>
    </row>
    <row r="18" spans="2:17" ht="93" customHeight="1" x14ac:dyDescent="0.15">
      <c r="B18" s="238" t="s">
        <v>341</v>
      </c>
      <c r="C18" s="11" t="s">
        <v>342</v>
      </c>
      <c r="D18" s="157" t="s">
        <v>692</v>
      </c>
      <c r="E18" s="11" t="s">
        <v>343</v>
      </c>
      <c r="F18" s="25" t="s">
        <v>344</v>
      </c>
      <c r="G18" s="157" t="s">
        <v>699</v>
      </c>
      <c r="H18" s="14">
        <v>1</v>
      </c>
      <c r="I18" s="14">
        <v>0</v>
      </c>
      <c r="J18" s="14">
        <v>1</v>
      </c>
      <c r="K18" s="14">
        <v>1</v>
      </c>
      <c r="L18" s="134">
        <f t="shared" si="1"/>
        <v>3</v>
      </c>
      <c r="M18" s="16">
        <v>400000000</v>
      </c>
      <c r="N18" s="16">
        <v>0</v>
      </c>
      <c r="O18" s="16">
        <v>400000000</v>
      </c>
      <c r="P18" s="16">
        <v>400000000</v>
      </c>
      <c r="Q18" s="17">
        <f t="shared" si="0"/>
        <v>1200000000</v>
      </c>
    </row>
    <row r="19" spans="2:17" ht="123" customHeight="1" thickBot="1" x14ac:dyDescent="0.2">
      <c r="B19" s="239" t="s">
        <v>345</v>
      </c>
      <c r="C19" s="29" t="s">
        <v>346</v>
      </c>
      <c r="D19" s="157" t="s">
        <v>695</v>
      </c>
      <c r="E19" s="29" t="s">
        <v>347</v>
      </c>
      <c r="F19" s="28" t="s">
        <v>348</v>
      </c>
      <c r="G19" s="157" t="s">
        <v>700</v>
      </c>
      <c r="H19" s="28">
        <v>0</v>
      </c>
      <c r="I19" s="28">
        <v>1</v>
      </c>
      <c r="J19" s="28">
        <v>1</v>
      </c>
      <c r="K19" s="28">
        <v>0</v>
      </c>
      <c r="L19" s="153">
        <f t="shared" si="1"/>
        <v>2</v>
      </c>
      <c r="M19" s="32">
        <v>0</v>
      </c>
      <c r="N19" s="32">
        <v>250000000</v>
      </c>
      <c r="O19" s="32">
        <v>250000000</v>
      </c>
      <c r="P19" s="32">
        <v>0</v>
      </c>
      <c r="Q19" s="33">
        <f t="shared" si="0"/>
        <v>500000000</v>
      </c>
    </row>
    <row r="20" spans="2:17" ht="30" customHeight="1" thickBot="1" x14ac:dyDescent="0.2">
      <c r="B20" s="400" t="s">
        <v>680</v>
      </c>
      <c r="C20" s="401"/>
      <c r="D20" s="401"/>
      <c r="E20" s="401"/>
      <c r="F20" s="401"/>
      <c r="G20" s="401"/>
      <c r="H20" s="401"/>
      <c r="I20" s="401"/>
      <c r="J20" s="401"/>
      <c r="K20" s="401"/>
      <c r="L20" s="401"/>
      <c r="M20" s="401"/>
      <c r="N20" s="401"/>
      <c r="O20" s="401"/>
      <c r="P20" s="401"/>
      <c r="Q20" s="402"/>
    </row>
    <row r="21" spans="2:17" ht="31.25" customHeight="1" thickBot="1" x14ac:dyDescent="0.2">
      <c r="B21" s="390" t="s">
        <v>681</v>
      </c>
      <c r="C21" s="391"/>
      <c r="D21" s="391"/>
      <c r="E21" s="391"/>
      <c r="F21" s="391"/>
      <c r="G21" s="391"/>
      <c r="H21" s="391"/>
      <c r="I21" s="391"/>
      <c r="J21" s="391"/>
      <c r="K21" s="391"/>
      <c r="L21" s="391"/>
      <c r="M21" s="391"/>
      <c r="N21" s="391"/>
      <c r="O21" s="391"/>
      <c r="P21" s="391"/>
      <c r="Q21" s="392"/>
    </row>
    <row r="22" spans="2:17" ht="140" x14ac:dyDescent="0.15">
      <c r="B22" s="417" t="s">
        <v>349</v>
      </c>
      <c r="C22" s="4" t="s">
        <v>350</v>
      </c>
      <c r="D22" s="157" t="s">
        <v>701</v>
      </c>
      <c r="E22" s="4" t="s">
        <v>351</v>
      </c>
      <c r="F22" s="180" t="s">
        <v>352</v>
      </c>
      <c r="G22" s="157" t="s">
        <v>711</v>
      </c>
      <c r="H22" s="207">
        <v>8</v>
      </c>
      <c r="I22" s="207">
        <v>8</v>
      </c>
      <c r="J22" s="207">
        <v>8</v>
      </c>
      <c r="K22" s="207">
        <v>8</v>
      </c>
      <c r="L22" s="183">
        <v>8</v>
      </c>
      <c r="M22" s="9">
        <v>380000000</v>
      </c>
      <c r="N22" s="9">
        <v>380000000</v>
      </c>
      <c r="O22" s="9">
        <v>380000000</v>
      </c>
      <c r="P22" s="9">
        <v>380000000</v>
      </c>
      <c r="Q22" s="10">
        <f t="shared" si="0"/>
        <v>1520000000</v>
      </c>
    </row>
    <row r="23" spans="2:17" ht="188" customHeight="1" x14ac:dyDescent="0.15">
      <c r="B23" s="403"/>
      <c r="C23" s="11" t="s">
        <v>353</v>
      </c>
      <c r="D23" s="157" t="s">
        <v>702</v>
      </c>
      <c r="E23" s="11" t="s">
        <v>354</v>
      </c>
      <c r="F23" s="25" t="s">
        <v>355</v>
      </c>
      <c r="G23" s="157" t="s">
        <v>712</v>
      </c>
      <c r="H23" s="25">
        <v>0</v>
      </c>
      <c r="I23" s="25">
        <v>0</v>
      </c>
      <c r="J23" s="25">
        <v>1</v>
      </c>
      <c r="K23" s="25">
        <v>0</v>
      </c>
      <c r="L23" s="134">
        <f t="shared" si="1"/>
        <v>1</v>
      </c>
      <c r="M23" s="16">
        <v>0</v>
      </c>
      <c r="N23" s="16">
        <v>0</v>
      </c>
      <c r="O23" s="16">
        <v>120000000</v>
      </c>
      <c r="P23" s="16">
        <v>0</v>
      </c>
      <c r="Q23" s="17">
        <f t="shared" si="0"/>
        <v>120000000</v>
      </c>
    </row>
    <row r="24" spans="2:17" ht="98" x14ac:dyDescent="0.15">
      <c r="B24" s="403"/>
      <c r="C24" s="11" t="s">
        <v>356</v>
      </c>
      <c r="D24" s="157" t="s">
        <v>703</v>
      </c>
      <c r="E24" s="11" t="s">
        <v>357</v>
      </c>
      <c r="F24" s="25" t="s">
        <v>358</v>
      </c>
      <c r="G24" s="157" t="s">
        <v>713</v>
      </c>
      <c r="H24" s="144">
        <v>6</v>
      </c>
      <c r="I24" s="144">
        <v>12</v>
      </c>
      <c r="J24" s="144">
        <v>12</v>
      </c>
      <c r="K24" s="144">
        <v>12</v>
      </c>
      <c r="L24" s="134">
        <v>12</v>
      </c>
      <c r="M24" s="16">
        <v>25000000</v>
      </c>
      <c r="N24" s="16">
        <v>25000000</v>
      </c>
      <c r="O24" s="16">
        <v>25000000</v>
      </c>
      <c r="P24" s="16">
        <v>25000000</v>
      </c>
      <c r="Q24" s="17">
        <f t="shared" si="0"/>
        <v>100000000</v>
      </c>
    </row>
    <row r="25" spans="2:17" ht="82" customHeight="1" x14ac:dyDescent="0.15">
      <c r="B25" s="403"/>
      <c r="C25" s="11" t="s">
        <v>359</v>
      </c>
      <c r="D25" s="157" t="s">
        <v>704</v>
      </c>
      <c r="E25" s="11" t="s">
        <v>360</v>
      </c>
      <c r="F25" s="25" t="s">
        <v>361</v>
      </c>
      <c r="G25" s="157" t="s">
        <v>714</v>
      </c>
      <c r="H25" s="25">
        <v>0</v>
      </c>
      <c r="I25" s="145">
        <v>1</v>
      </c>
      <c r="J25" s="145">
        <v>1</v>
      </c>
      <c r="K25" s="25">
        <v>0</v>
      </c>
      <c r="L25" s="134">
        <f>+H25+I25+J25+K25</f>
        <v>2</v>
      </c>
      <c r="M25" s="16">
        <v>0</v>
      </c>
      <c r="N25" s="16">
        <v>92500000</v>
      </c>
      <c r="O25" s="16">
        <v>92500000</v>
      </c>
      <c r="P25" s="16">
        <v>0</v>
      </c>
      <c r="Q25" s="17">
        <f t="shared" si="0"/>
        <v>185000000</v>
      </c>
    </row>
    <row r="26" spans="2:17" ht="98" x14ac:dyDescent="0.15">
      <c r="B26" s="403"/>
      <c r="C26" s="11" t="s">
        <v>362</v>
      </c>
      <c r="D26" s="211" t="s">
        <v>705</v>
      </c>
      <c r="E26" s="11" t="s">
        <v>363</v>
      </c>
      <c r="F26" s="141" t="s">
        <v>364</v>
      </c>
      <c r="G26" s="211" t="s">
        <v>715</v>
      </c>
      <c r="H26" s="146">
        <v>1</v>
      </c>
      <c r="I26" s="146">
        <v>1</v>
      </c>
      <c r="J26" s="146">
        <v>1</v>
      </c>
      <c r="K26" s="146">
        <v>1</v>
      </c>
      <c r="L26" s="147">
        <v>1</v>
      </c>
      <c r="M26" s="16">
        <v>100000000</v>
      </c>
      <c r="N26" s="16">
        <v>300000000</v>
      </c>
      <c r="O26" s="16">
        <v>300000000</v>
      </c>
      <c r="P26" s="16">
        <v>300000000</v>
      </c>
      <c r="Q26" s="17">
        <f t="shared" si="0"/>
        <v>1000000000</v>
      </c>
    </row>
    <row r="27" spans="2:17" ht="266" x14ac:dyDescent="0.15">
      <c r="B27" s="403"/>
      <c r="C27" s="11" t="s">
        <v>365</v>
      </c>
      <c r="D27" s="211" t="s">
        <v>706</v>
      </c>
      <c r="E27" s="11" t="s">
        <v>366</v>
      </c>
      <c r="F27" s="141" t="s">
        <v>367</v>
      </c>
      <c r="G27" s="211" t="s">
        <v>716</v>
      </c>
      <c r="H27" s="25">
        <v>0</v>
      </c>
      <c r="I27" s="25">
        <v>0</v>
      </c>
      <c r="J27" s="25">
        <v>0</v>
      </c>
      <c r="K27" s="25">
        <v>1</v>
      </c>
      <c r="L27" s="134">
        <f t="shared" si="1"/>
        <v>1</v>
      </c>
      <c r="M27" s="16">
        <v>0</v>
      </c>
      <c r="N27" s="16">
        <v>0</v>
      </c>
      <c r="O27" s="16">
        <v>0</v>
      </c>
      <c r="P27" s="16">
        <v>400000000</v>
      </c>
      <c r="Q27" s="17">
        <f t="shared" si="0"/>
        <v>400000000</v>
      </c>
    </row>
    <row r="28" spans="2:17" ht="77" customHeight="1" x14ac:dyDescent="0.15">
      <c r="B28" s="403"/>
      <c r="C28" s="11" t="s">
        <v>368</v>
      </c>
      <c r="D28" s="157" t="s">
        <v>707</v>
      </c>
      <c r="E28" s="11" t="s">
        <v>369</v>
      </c>
      <c r="F28" s="25" t="s">
        <v>370</v>
      </c>
      <c r="G28" s="157" t="s">
        <v>717</v>
      </c>
      <c r="H28" s="25">
        <v>0</v>
      </c>
      <c r="I28" s="25">
        <v>1</v>
      </c>
      <c r="J28" s="25">
        <v>0</v>
      </c>
      <c r="K28" s="25">
        <v>0</v>
      </c>
      <c r="L28" s="134">
        <f t="shared" si="1"/>
        <v>1</v>
      </c>
      <c r="M28" s="16">
        <v>0</v>
      </c>
      <c r="N28" s="16">
        <v>120000000</v>
      </c>
      <c r="O28" s="16">
        <v>0</v>
      </c>
      <c r="P28" s="16">
        <v>0</v>
      </c>
      <c r="Q28" s="17">
        <f t="shared" si="0"/>
        <v>120000000</v>
      </c>
    </row>
    <row r="29" spans="2:17" ht="98" x14ac:dyDescent="0.15">
      <c r="B29" s="238" t="s">
        <v>371</v>
      </c>
      <c r="C29" s="11" t="s">
        <v>372</v>
      </c>
      <c r="D29" s="157" t="s">
        <v>708</v>
      </c>
      <c r="E29" s="11" t="s">
        <v>373</v>
      </c>
      <c r="F29" s="25" t="s">
        <v>374</v>
      </c>
      <c r="G29" s="211" t="s">
        <v>718</v>
      </c>
      <c r="H29" s="25">
        <v>1</v>
      </c>
      <c r="I29" s="25">
        <v>2</v>
      </c>
      <c r="J29" s="25">
        <v>2</v>
      </c>
      <c r="K29" s="25">
        <v>2</v>
      </c>
      <c r="L29" s="134">
        <f t="shared" si="1"/>
        <v>7</v>
      </c>
      <c r="M29" s="16">
        <v>20000000</v>
      </c>
      <c r="N29" s="16">
        <v>40000000</v>
      </c>
      <c r="O29" s="16">
        <v>40000000</v>
      </c>
      <c r="P29" s="16">
        <v>40000000</v>
      </c>
      <c r="Q29" s="17">
        <f t="shared" si="0"/>
        <v>140000000</v>
      </c>
    </row>
    <row r="30" spans="2:17" ht="210" x14ac:dyDescent="0.15">
      <c r="B30" s="403" t="s">
        <v>375</v>
      </c>
      <c r="C30" s="11" t="s">
        <v>376</v>
      </c>
      <c r="D30" s="157" t="s">
        <v>709</v>
      </c>
      <c r="E30" s="11" t="s">
        <v>377</v>
      </c>
      <c r="F30" s="25" t="s">
        <v>378</v>
      </c>
      <c r="G30" s="157" t="s">
        <v>719</v>
      </c>
      <c r="H30" s="25">
        <v>0</v>
      </c>
      <c r="I30" s="25">
        <v>1</v>
      </c>
      <c r="J30" s="25">
        <v>1</v>
      </c>
      <c r="K30" s="25">
        <v>1</v>
      </c>
      <c r="L30" s="134">
        <f t="shared" si="1"/>
        <v>3</v>
      </c>
      <c r="M30" s="16">
        <v>0</v>
      </c>
      <c r="N30" s="16">
        <v>420000000</v>
      </c>
      <c r="O30" s="16">
        <v>350000000</v>
      </c>
      <c r="P30" s="16">
        <v>350000000</v>
      </c>
      <c r="Q30" s="17">
        <f t="shared" si="0"/>
        <v>1120000000</v>
      </c>
    </row>
    <row r="31" spans="2:17" ht="210" x14ac:dyDescent="0.15">
      <c r="B31" s="403"/>
      <c r="C31" s="11" t="s">
        <v>379</v>
      </c>
      <c r="D31" s="157" t="s">
        <v>709</v>
      </c>
      <c r="E31" s="11" t="s">
        <v>380</v>
      </c>
      <c r="F31" s="25" t="s">
        <v>381</v>
      </c>
      <c r="G31" s="157" t="s">
        <v>720</v>
      </c>
      <c r="H31" s="147">
        <v>1</v>
      </c>
      <c r="I31" s="147">
        <v>1</v>
      </c>
      <c r="J31" s="147">
        <v>1</v>
      </c>
      <c r="K31" s="147">
        <v>1</v>
      </c>
      <c r="L31" s="147">
        <v>1</v>
      </c>
      <c r="M31" s="16">
        <v>20000000</v>
      </c>
      <c r="N31" s="16">
        <v>40000000</v>
      </c>
      <c r="O31" s="16">
        <v>40000000</v>
      </c>
      <c r="P31" s="16">
        <v>40000000</v>
      </c>
      <c r="Q31" s="17">
        <f t="shared" si="0"/>
        <v>140000000</v>
      </c>
    </row>
    <row r="32" spans="2:17" ht="98" x14ac:dyDescent="0.15">
      <c r="B32" s="403"/>
      <c r="C32" s="408" t="s">
        <v>382</v>
      </c>
      <c r="D32" s="157" t="s">
        <v>710</v>
      </c>
      <c r="E32" s="11" t="s">
        <v>383</v>
      </c>
      <c r="F32" s="25" t="s">
        <v>384</v>
      </c>
      <c r="G32" s="157" t="s">
        <v>721</v>
      </c>
      <c r="H32" s="25">
        <v>0</v>
      </c>
      <c r="I32" s="25">
        <v>2</v>
      </c>
      <c r="J32" s="25">
        <v>0</v>
      </c>
      <c r="K32" s="25">
        <v>0</v>
      </c>
      <c r="L32" s="134">
        <v>2</v>
      </c>
      <c r="M32" s="16">
        <v>0</v>
      </c>
      <c r="N32" s="16">
        <v>85000000</v>
      </c>
      <c r="O32" s="16">
        <v>0</v>
      </c>
      <c r="P32" s="16">
        <v>0</v>
      </c>
      <c r="Q32" s="17">
        <f t="shared" si="0"/>
        <v>85000000</v>
      </c>
    </row>
    <row r="33" spans="2:17" ht="103" customHeight="1" x14ac:dyDescent="0.15">
      <c r="B33" s="403"/>
      <c r="C33" s="408"/>
      <c r="D33" s="172" t="s">
        <v>710</v>
      </c>
      <c r="E33" s="11" t="s">
        <v>385</v>
      </c>
      <c r="F33" s="25" t="s">
        <v>386</v>
      </c>
      <c r="G33" s="157" t="s">
        <v>721</v>
      </c>
      <c r="H33" s="25">
        <v>2</v>
      </c>
      <c r="I33" s="25">
        <v>2</v>
      </c>
      <c r="J33" s="25">
        <v>4</v>
      </c>
      <c r="K33" s="25">
        <v>4</v>
      </c>
      <c r="L33" s="134">
        <v>4</v>
      </c>
      <c r="M33" s="16">
        <v>20000000</v>
      </c>
      <c r="N33" s="16">
        <v>20000000</v>
      </c>
      <c r="O33" s="16">
        <v>30000000</v>
      </c>
      <c r="P33" s="16">
        <v>30000000</v>
      </c>
      <c r="Q33" s="17">
        <f t="shared" si="0"/>
        <v>100000000</v>
      </c>
    </row>
    <row r="34" spans="2:17" ht="84" x14ac:dyDescent="0.15">
      <c r="B34" s="403" t="s">
        <v>387</v>
      </c>
      <c r="C34" s="11" t="s">
        <v>388</v>
      </c>
      <c r="D34" s="157" t="s">
        <v>722</v>
      </c>
      <c r="E34" s="11" t="s">
        <v>389</v>
      </c>
      <c r="F34" s="25" t="s">
        <v>390</v>
      </c>
      <c r="G34" s="157" t="s">
        <v>727</v>
      </c>
      <c r="H34" s="25">
        <v>0</v>
      </c>
      <c r="I34" s="25">
        <v>2</v>
      </c>
      <c r="J34" s="25">
        <v>0</v>
      </c>
      <c r="K34" s="25">
        <v>2</v>
      </c>
      <c r="L34" s="134">
        <f t="shared" si="1"/>
        <v>4</v>
      </c>
      <c r="M34" s="16">
        <v>0</v>
      </c>
      <c r="N34" s="16">
        <v>400000000</v>
      </c>
      <c r="O34" s="16">
        <v>0</v>
      </c>
      <c r="P34" s="16">
        <v>400000000</v>
      </c>
      <c r="Q34" s="17">
        <f t="shared" si="0"/>
        <v>800000000</v>
      </c>
    </row>
    <row r="35" spans="2:17" ht="70" x14ac:dyDescent="0.15">
      <c r="B35" s="403"/>
      <c r="C35" s="11" t="s">
        <v>391</v>
      </c>
      <c r="D35" s="211" t="s">
        <v>723</v>
      </c>
      <c r="E35" s="11" t="s">
        <v>392</v>
      </c>
      <c r="F35" s="141" t="s">
        <v>393</v>
      </c>
      <c r="G35" s="157" t="s">
        <v>728</v>
      </c>
      <c r="H35" s="143">
        <v>23</v>
      </c>
      <c r="I35" s="143">
        <v>23</v>
      </c>
      <c r="J35" s="143">
        <v>23</v>
      </c>
      <c r="K35" s="143">
        <v>23</v>
      </c>
      <c r="L35" s="134">
        <v>23</v>
      </c>
      <c r="M35" s="346">
        <v>140000000</v>
      </c>
      <c r="N35" s="346">
        <v>140000000</v>
      </c>
      <c r="O35" s="346">
        <v>140000000</v>
      </c>
      <c r="P35" s="346">
        <v>140000000</v>
      </c>
      <c r="Q35" s="348">
        <f t="shared" si="0"/>
        <v>560000000</v>
      </c>
    </row>
    <row r="36" spans="2:17" ht="98" x14ac:dyDescent="0.15">
      <c r="B36" s="403"/>
      <c r="C36" s="11" t="s">
        <v>394</v>
      </c>
      <c r="D36" s="211" t="s">
        <v>724</v>
      </c>
      <c r="E36" s="11" t="s">
        <v>395</v>
      </c>
      <c r="F36" s="141" t="s">
        <v>396</v>
      </c>
      <c r="G36" s="157" t="s">
        <v>728</v>
      </c>
      <c r="H36" s="148">
        <v>1</v>
      </c>
      <c r="I36" s="148">
        <v>1</v>
      </c>
      <c r="J36" s="148">
        <v>1</v>
      </c>
      <c r="K36" s="148">
        <v>1</v>
      </c>
      <c r="L36" s="148">
        <v>1</v>
      </c>
      <c r="M36" s="346"/>
      <c r="N36" s="346"/>
      <c r="O36" s="346"/>
      <c r="P36" s="346"/>
      <c r="Q36" s="348"/>
    </row>
    <row r="37" spans="2:17" ht="112" x14ac:dyDescent="0.15">
      <c r="B37" s="403"/>
      <c r="C37" s="11" t="s">
        <v>397</v>
      </c>
      <c r="D37" s="157" t="s">
        <v>725</v>
      </c>
      <c r="E37" s="11" t="s">
        <v>398</v>
      </c>
      <c r="F37" s="25" t="s">
        <v>399</v>
      </c>
      <c r="G37" s="157" t="s">
        <v>729</v>
      </c>
      <c r="H37" s="148">
        <v>1</v>
      </c>
      <c r="I37" s="148">
        <v>1</v>
      </c>
      <c r="J37" s="148">
        <v>1</v>
      </c>
      <c r="K37" s="148">
        <v>1</v>
      </c>
      <c r="L37" s="148">
        <v>1</v>
      </c>
      <c r="M37" s="346"/>
      <c r="N37" s="346"/>
      <c r="O37" s="346"/>
      <c r="P37" s="346"/>
      <c r="Q37" s="348"/>
    </row>
    <row r="38" spans="2:17" ht="140" x14ac:dyDescent="0.15">
      <c r="B38" s="403"/>
      <c r="C38" s="11" t="s">
        <v>400</v>
      </c>
      <c r="D38" s="157" t="s">
        <v>726</v>
      </c>
      <c r="E38" s="11" t="s">
        <v>401</v>
      </c>
      <c r="F38" s="141" t="s">
        <v>402</v>
      </c>
      <c r="G38" s="157" t="s">
        <v>730</v>
      </c>
      <c r="H38" s="143">
        <v>0</v>
      </c>
      <c r="I38" s="143">
        <v>1</v>
      </c>
      <c r="J38" s="143">
        <v>0</v>
      </c>
      <c r="K38" s="143">
        <v>0</v>
      </c>
      <c r="L38" s="134">
        <f t="shared" si="1"/>
        <v>1</v>
      </c>
      <c r="M38" s="16">
        <v>0</v>
      </c>
      <c r="N38" s="16">
        <v>100000000</v>
      </c>
      <c r="O38" s="16">
        <v>0</v>
      </c>
      <c r="P38" s="16">
        <v>0</v>
      </c>
      <c r="Q38" s="17">
        <f t="shared" si="0"/>
        <v>100000000</v>
      </c>
    </row>
    <row r="39" spans="2:17" ht="103" customHeight="1" thickBot="1" x14ac:dyDescent="0.2">
      <c r="B39" s="404"/>
      <c r="C39" s="29" t="s">
        <v>403</v>
      </c>
      <c r="D39" s="157" t="s">
        <v>726</v>
      </c>
      <c r="E39" s="29" t="s">
        <v>404</v>
      </c>
      <c r="F39" s="28" t="s">
        <v>405</v>
      </c>
      <c r="G39" s="157" t="s">
        <v>731</v>
      </c>
      <c r="H39" s="28">
        <v>0</v>
      </c>
      <c r="I39" s="28">
        <v>2</v>
      </c>
      <c r="J39" s="28">
        <v>2</v>
      </c>
      <c r="K39" s="28">
        <v>0</v>
      </c>
      <c r="L39" s="153">
        <f t="shared" si="1"/>
        <v>4</v>
      </c>
      <c r="M39" s="32">
        <v>0</v>
      </c>
      <c r="N39" s="32">
        <v>400000000</v>
      </c>
      <c r="O39" s="32">
        <v>400000000</v>
      </c>
      <c r="P39" s="32">
        <v>0</v>
      </c>
      <c r="Q39" s="33">
        <f t="shared" si="0"/>
        <v>800000000</v>
      </c>
    </row>
    <row r="40" spans="2:17" ht="28" customHeight="1" thickBot="1" x14ac:dyDescent="0.2">
      <c r="B40" s="414" t="s">
        <v>970</v>
      </c>
      <c r="C40" s="415"/>
      <c r="D40" s="415"/>
      <c r="E40" s="415"/>
      <c r="F40" s="415"/>
      <c r="G40" s="415"/>
      <c r="H40" s="415"/>
      <c r="I40" s="415"/>
      <c r="J40" s="415"/>
      <c r="K40" s="415"/>
      <c r="L40" s="415"/>
      <c r="M40" s="415"/>
      <c r="N40" s="415"/>
      <c r="O40" s="415"/>
      <c r="P40" s="415"/>
      <c r="Q40" s="416"/>
    </row>
    <row r="41" spans="2:17" ht="22" customHeight="1" thickBot="1" x14ac:dyDescent="0.2">
      <c r="B41" s="438" t="s">
        <v>682</v>
      </c>
      <c r="C41" s="439"/>
      <c r="D41" s="439"/>
      <c r="E41" s="439"/>
      <c r="F41" s="439"/>
      <c r="G41" s="439"/>
      <c r="H41" s="439"/>
      <c r="I41" s="439"/>
      <c r="J41" s="439"/>
      <c r="K41" s="439"/>
      <c r="L41" s="439"/>
      <c r="M41" s="439"/>
      <c r="N41" s="439"/>
      <c r="O41" s="439"/>
      <c r="P41" s="439"/>
      <c r="Q41" s="440"/>
    </row>
    <row r="42" spans="2:17" ht="98" x14ac:dyDescent="0.15">
      <c r="B42" s="417" t="s">
        <v>406</v>
      </c>
      <c r="C42" s="4" t="s">
        <v>407</v>
      </c>
      <c r="D42" s="157" t="s">
        <v>732</v>
      </c>
      <c r="E42" s="4" t="s">
        <v>408</v>
      </c>
      <c r="F42" s="208" t="s">
        <v>665</v>
      </c>
      <c r="G42" s="157" t="s">
        <v>740</v>
      </c>
      <c r="H42" s="209">
        <v>1</v>
      </c>
      <c r="I42" s="209">
        <v>1</v>
      </c>
      <c r="J42" s="209">
        <v>1</v>
      </c>
      <c r="K42" s="209">
        <v>1</v>
      </c>
      <c r="L42" s="148">
        <v>1</v>
      </c>
      <c r="M42" s="431">
        <v>700000000</v>
      </c>
      <c r="N42" s="431">
        <v>1400000000</v>
      </c>
      <c r="O42" s="431">
        <v>1400000000</v>
      </c>
      <c r="P42" s="431">
        <v>1400000000</v>
      </c>
      <c r="Q42" s="432">
        <f t="shared" si="0"/>
        <v>4900000000</v>
      </c>
    </row>
    <row r="43" spans="2:17" ht="70" x14ac:dyDescent="0.15">
      <c r="B43" s="403"/>
      <c r="C43" s="22" t="s">
        <v>409</v>
      </c>
      <c r="D43" s="157" t="s">
        <v>733</v>
      </c>
      <c r="E43" s="11" t="s">
        <v>410</v>
      </c>
      <c r="F43" s="25" t="s">
        <v>411</v>
      </c>
      <c r="G43" s="157" t="s">
        <v>741</v>
      </c>
      <c r="H43" s="149">
        <v>1</v>
      </c>
      <c r="I43" s="149">
        <v>1</v>
      </c>
      <c r="J43" s="149">
        <v>1</v>
      </c>
      <c r="K43" s="148">
        <v>1</v>
      </c>
      <c r="L43" s="148">
        <v>1</v>
      </c>
      <c r="M43" s="346"/>
      <c r="N43" s="346"/>
      <c r="O43" s="346"/>
      <c r="P43" s="346"/>
      <c r="Q43" s="348"/>
    </row>
    <row r="44" spans="2:17" ht="112" x14ac:dyDescent="0.15">
      <c r="B44" s="403"/>
      <c r="C44" s="11" t="s">
        <v>412</v>
      </c>
      <c r="D44" s="157" t="s">
        <v>734</v>
      </c>
      <c r="E44" s="11" t="s">
        <v>413</v>
      </c>
      <c r="F44" s="25" t="s">
        <v>414</v>
      </c>
      <c r="G44" s="157" t="s">
        <v>742</v>
      </c>
      <c r="H44" s="148">
        <v>1</v>
      </c>
      <c r="I44" s="148">
        <v>1</v>
      </c>
      <c r="J44" s="148">
        <v>1</v>
      </c>
      <c r="K44" s="148">
        <v>1</v>
      </c>
      <c r="L44" s="19">
        <v>1</v>
      </c>
      <c r="M44" s="16">
        <v>60000000</v>
      </c>
      <c r="N44" s="16">
        <v>60000000</v>
      </c>
      <c r="O44" s="16">
        <v>60000000</v>
      </c>
      <c r="P44" s="16">
        <v>60000000</v>
      </c>
      <c r="Q44" s="17">
        <f t="shared" si="0"/>
        <v>240000000</v>
      </c>
    </row>
    <row r="45" spans="2:17" ht="98" x14ac:dyDescent="0.15">
      <c r="B45" s="403"/>
      <c r="C45" s="11" t="s">
        <v>415</v>
      </c>
      <c r="D45" s="157" t="s">
        <v>735</v>
      </c>
      <c r="E45" s="11" t="s">
        <v>416</v>
      </c>
      <c r="F45" s="25" t="s">
        <v>417</v>
      </c>
      <c r="G45" s="157" t="s">
        <v>743</v>
      </c>
      <c r="H45" s="150">
        <v>0</v>
      </c>
      <c r="I45" s="151">
        <v>1</v>
      </c>
      <c r="J45" s="150">
        <v>0</v>
      </c>
      <c r="K45" s="150">
        <v>0</v>
      </c>
      <c r="L45" s="134">
        <f t="shared" si="1"/>
        <v>1</v>
      </c>
      <c r="M45" s="16">
        <v>0</v>
      </c>
      <c r="N45" s="16">
        <v>250000000</v>
      </c>
      <c r="O45" s="16">
        <v>0</v>
      </c>
      <c r="P45" s="16">
        <v>0</v>
      </c>
      <c r="Q45" s="17">
        <f t="shared" ref="Q45:Q59" si="2">+M45+N45+O45+P45</f>
        <v>250000000</v>
      </c>
    </row>
    <row r="46" spans="2:17" ht="98" x14ac:dyDescent="0.15">
      <c r="B46" s="403"/>
      <c r="C46" s="11" t="s">
        <v>418</v>
      </c>
      <c r="D46" s="157" t="s">
        <v>735</v>
      </c>
      <c r="E46" s="11" t="s">
        <v>419</v>
      </c>
      <c r="F46" s="25" t="s">
        <v>420</v>
      </c>
      <c r="G46" s="215" t="s">
        <v>744</v>
      </c>
      <c r="H46" s="18">
        <v>0</v>
      </c>
      <c r="I46" s="18">
        <v>0</v>
      </c>
      <c r="J46" s="18">
        <v>1</v>
      </c>
      <c r="K46" s="18">
        <v>0</v>
      </c>
      <c r="L46" s="19">
        <v>1</v>
      </c>
      <c r="M46" s="16">
        <v>0</v>
      </c>
      <c r="N46" s="16">
        <v>0</v>
      </c>
      <c r="O46" s="16">
        <v>200000000</v>
      </c>
      <c r="P46" s="16">
        <v>0</v>
      </c>
      <c r="Q46" s="17">
        <f t="shared" si="2"/>
        <v>200000000</v>
      </c>
    </row>
    <row r="47" spans="2:17" ht="98" x14ac:dyDescent="0.15">
      <c r="B47" s="403"/>
      <c r="C47" s="11" t="s">
        <v>421</v>
      </c>
      <c r="D47" s="157" t="s">
        <v>736</v>
      </c>
      <c r="E47" s="11" t="s">
        <v>422</v>
      </c>
      <c r="F47" s="25" t="s">
        <v>423</v>
      </c>
      <c r="G47" s="157" t="s">
        <v>741</v>
      </c>
      <c r="H47" s="149">
        <v>1</v>
      </c>
      <c r="I47" s="149">
        <v>1</v>
      </c>
      <c r="J47" s="149">
        <v>1</v>
      </c>
      <c r="K47" s="148">
        <v>1</v>
      </c>
      <c r="L47" s="134" t="s">
        <v>746</v>
      </c>
      <c r="M47" s="346">
        <v>120000000</v>
      </c>
      <c r="N47" s="346">
        <v>250000000</v>
      </c>
      <c r="O47" s="346">
        <v>250000000</v>
      </c>
      <c r="P47" s="346">
        <v>250000000</v>
      </c>
      <c r="Q47" s="348">
        <f t="shared" si="2"/>
        <v>870000000</v>
      </c>
    </row>
    <row r="48" spans="2:17" ht="112" x14ac:dyDescent="0.15">
      <c r="B48" s="403"/>
      <c r="C48" s="11" t="s">
        <v>424</v>
      </c>
      <c r="D48" s="157" t="s">
        <v>737</v>
      </c>
      <c r="E48" s="11" t="s">
        <v>425</v>
      </c>
      <c r="F48" s="25" t="s">
        <v>426</v>
      </c>
      <c r="G48" s="157" t="s">
        <v>745</v>
      </c>
      <c r="H48" s="18">
        <v>1</v>
      </c>
      <c r="I48" s="18">
        <v>1</v>
      </c>
      <c r="J48" s="18">
        <v>1</v>
      </c>
      <c r="K48" s="18">
        <v>1</v>
      </c>
      <c r="L48" s="18">
        <v>1</v>
      </c>
      <c r="M48" s="346"/>
      <c r="N48" s="346"/>
      <c r="O48" s="346"/>
      <c r="P48" s="346"/>
      <c r="Q48" s="348"/>
    </row>
    <row r="49" spans="2:20" ht="71" customHeight="1" x14ac:dyDescent="0.15">
      <c r="B49" s="403"/>
      <c r="C49" s="22" t="s">
        <v>427</v>
      </c>
      <c r="D49" s="157" t="s">
        <v>738</v>
      </c>
      <c r="E49" s="11" t="s">
        <v>428</v>
      </c>
      <c r="F49" s="25" t="s">
        <v>429</v>
      </c>
      <c r="G49" s="157" t="s">
        <v>741</v>
      </c>
      <c r="H49" s="152">
        <v>0</v>
      </c>
      <c r="I49" s="152">
        <v>1</v>
      </c>
      <c r="J49" s="152">
        <v>0</v>
      </c>
      <c r="K49" s="152">
        <v>0</v>
      </c>
      <c r="L49" s="134">
        <f t="shared" si="1"/>
        <v>1</v>
      </c>
      <c r="M49" s="16">
        <v>0</v>
      </c>
      <c r="N49" s="16">
        <v>200000000</v>
      </c>
      <c r="O49" s="16">
        <v>100000000</v>
      </c>
      <c r="P49" s="16">
        <v>100000000</v>
      </c>
      <c r="Q49" s="17">
        <f t="shared" si="2"/>
        <v>400000000</v>
      </c>
    </row>
    <row r="50" spans="2:20" ht="85" thickBot="1" x14ac:dyDescent="0.2">
      <c r="B50" s="239" t="s">
        <v>430</v>
      </c>
      <c r="C50" s="29" t="s">
        <v>431</v>
      </c>
      <c r="D50" s="157" t="s">
        <v>739</v>
      </c>
      <c r="E50" s="29" t="s">
        <v>432</v>
      </c>
      <c r="F50" s="28" t="s">
        <v>433</v>
      </c>
      <c r="G50" s="157" t="s">
        <v>729</v>
      </c>
      <c r="H50" s="30">
        <v>0</v>
      </c>
      <c r="I50" s="30">
        <v>1</v>
      </c>
      <c r="J50" s="30">
        <v>0</v>
      </c>
      <c r="K50" s="30">
        <v>0</v>
      </c>
      <c r="L50" s="153">
        <f t="shared" si="1"/>
        <v>1</v>
      </c>
      <c r="M50" s="32">
        <v>0</v>
      </c>
      <c r="N50" s="32">
        <v>250000000</v>
      </c>
      <c r="O50" s="32">
        <v>0</v>
      </c>
      <c r="P50" s="32">
        <v>0</v>
      </c>
      <c r="Q50" s="33">
        <f t="shared" si="2"/>
        <v>250000000</v>
      </c>
    </row>
    <row r="51" spans="2:20" ht="22" customHeight="1" thickBot="1" x14ac:dyDescent="0.2">
      <c r="B51" s="400" t="s">
        <v>683</v>
      </c>
      <c r="C51" s="401"/>
      <c r="D51" s="401"/>
      <c r="E51" s="401"/>
      <c r="F51" s="401"/>
      <c r="G51" s="401"/>
      <c r="H51" s="401"/>
      <c r="I51" s="401"/>
      <c r="J51" s="401"/>
      <c r="K51" s="401"/>
      <c r="L51" s="401"/>
      <c r="M51" s="401"/>
      <c r="N51" s="401"/>
      <c r="O51" s="401"/>
      <c r="P51" s="401"/>
      <c r="Q51" s="402"/>
    </row>
    <row r="52" spans="2:20" ht="25" customHeight="1" thickBot="1" x14ac:dyDescent="0.2">
      <c r="B52" s="390" t="s">
        <v>684</v>
      </c>
      <c r="C52" s="391"/>
      <c r="D52" s="391"/>
      <c r="E52" s="391"/>
      <c r="F52" s="391"/>
      <c r="G52" s="391"/>
      <c r="H52" s="391"/>
      <c r="I52" s="391"/>
      <c r="J52" s="391"/>
      <c r="K52" s="391"/>
      <c r="L52" s="391"/>
      <c r="M52" s="391"/>
      <c r="N52" s="391"/>
      <c r="O52" s="391"/>
      <c r="P52" s="391"/>
      <c r="Q52" s="392"/>
    </row>
    <row r="53" spans="2:20" ht="112" x14ac:dyDescent="0.15">
      <c r="B53" s="417" t="s">
        <v>434</v>
      </c>
      <c r="C53" s="4" t="s">
        <v>435</v>
      </c>
      <c r="D53" s="221" t="s">
        <v>747</v>
      </c>
      <c r="E53" s="4" t="s">
        <v>436</v>
      </c>
      <c r="F53" s="180" t="s">
        <v>437</v>
      </c>
      <c r="G53" s="157" t="s">
        <v>750</v>
      </c>
      <c r="H53" s="180">
        <v>0</v>
      </c>
      <c r="I53" s="180">
        <v>0</v>
      </c>
      <c r="J53" s="180">
        <v>0</v>
      </c>
      <c r="K53" s="180">
        <v>4</v>
      </c>
      <c r="L53" s="183">
        <f t="shared" si="1"/>
        <v>4</v>
      </c>
      <c r="M53" s="9">
        <v>0</v>
      </c>
      <c r="N53" s="9">
        <v>0</v>
      </c>
      <c r="O53" s="9">
        <v>0</v>
      </c>
      <c r="P53" s="9">
        <v>650000000</v>
      </c>
      <c r="Q53" s="10">
        <f t="shared" si="2"/>
        <v>650000000</v>
      </c>
    </row>
    <row r="54" spans="2:20" ht="84" x14ac:dyDescent="0.15">
      <c r="B54" s="403"/>
      <c r="C54" s="11" t="s">
        <v>438</v>
      </c>
      <c r="D54" s="157" t="s">
        <v>692</v>
      </c>
      <c r="E54" s="11" t="s">
        <v>439</v>
      </c>
      <c r="F54" s="25" t="s">
        <v>440</v>
      </c>
      <c r="G54" s="157" t="s">
        <v>750</v>
      </c>
      <c r="H54" s="25">
        <v>0</v>
      </c>
      <c r="I54" s="25">
        <v>0</v>
      </c>
      <c r="J54" s="25">
        <v>8</v>
      </c>
      <c r="K54" s="25">
        <v>15</v>
      </c>
      <c r="L54" s="134">
        <f t="shared" si="1"/>
        <v>23</v>
      </c>
      <c r="M54" s="16">
        <v>0</v>
      </c>
      <c r="N54" s="16">
        <v>0</v>
      </c>
      <c r="O54" s="16">
        <v>350000000</v>
      </c>
      <c r="P54" s="16">
        <v>600000000</v>
      </c>
      <c r="Q54" s="17">
        <f t="shared" si="2"/>
        <v>950000000</v>
      </c>
    </row>
    <row r="55" spans="2:20" ht="98" x14ac:dyDescent="0.15">
      <c r="B55" s="403"/>
      <c r="C55" s="11" t="s">
        <v>441</v>
      </c>
      <c r="D55" s="157" t="s">
        <v>748</v>
      </c>
      <c r="E55" s="11" t="s">
        <v>442</v>
      </c>
      <c r="F55" s="25" t="s">
        <v>443</v>
      </c>
      <c r="G55" s="157" t="s">
        <v>751</v>
      </c>
      <c r="H55" s="147">
        <v>1</v>
      </c>
      <c r="I55" s="147">
        <v>1</v>
      </c>
      <c r="J55" s="147">
        <v>1</v>
      </c>
      <c r="K55" s="147">
        <v>1</v>
      </c>
      <c r="L55" s="134">
        <v>1</v>
      </c>
      <c r="M55" s="16">
        <v>100000000</v>
      </c>
      <c r="N55" s="16">
        <v>100000000</v>
      </c>
      <c r="O55" s="16">
        <v>100000000</v>
      </c>
      <c r="P55" s="16">
        <v>100000000</v>
      </c>
      <c r="Q55" s="17">
        <f t="shared" si="2"/>
        <v>400000000</v>
      </c>
    </row>
    <row r="56" spans="2:20" ht="99" thickBot="1" x14ac:dyDescent="0.2">
      <c r="B56" s="404"/>
      <c r="C56" s="29" t="s">
        <v>444</v>
      </c>
      <c r="D56" s="157" t="s">
        <v>749</v>
      </c>
      <c r="E56" s="29" t="s">
        <v>445</v>
      </c>
      <c r="F56" s="210" t="s">
        <v>446</v>
      </c>
      <c r="G56" s="157" t="s">
        <v>752</v>
      </c>
      <c r="H56" s="28">
        <v>23</v>
      </c>
      <c r="I56" s="28">
        <v>23</v>
      </c>
      <c r="J56" s="28">
        <v>23</v>
      </c>
      <c r="K56" s="28">
        <v>23</v>
      </c>
      <c r="L56" s="153">
        <v>23</v>
      </c>
      <c r="M56" s="32">
        <v>200000000</v>
      </c>
      <c r="N56" s="32">
        <v>100000000</v>
      </c>
      <c r="O56" s="32">
        <v>100000000</v>
      </c>
      <c r="P56" s="32">
        <v>100000000</v>
      </c>
      <c r="Q56" s="33">
        <f t="shared" si="2"/>
        <v>500000000</v>
      </c>
    </row>
    <row r="57" spans="2:20" ht="19" customHeight="1" thickBot="1" x14ac:dyDescent="0.2">
      <c r="B57" s="400" t="s">
        <v>686</v>
      </c>
      <c r="C57" s="401"/>
      <c r="D57" s="401"/>
      <c r="E57" s="401"/>
      <c r="F57" s="401"/>
      <c r="G57" s="401"/>
      <c r="H57" s="401"/>
      <c r="I57" s="401"/>
      <c r="J57" s="401"/>
      <c r="K57" s="401"/>
      <c r="L57" s="401"/>
      <c r="M57" s="401"/>
      <c r="N57" s="401"/>
      <c r="O57" s="401"/>
      <c r="P57" s="401"/>
      <c r="Q57" s="402"/>
    </row>
    <row r="58" spans="2:20" ht="23" customHeight="1" thickBot="1" x14ac:dyDescent="0.2">
      <c r="B58" s="390" t="s">
        <v>687</v>
      </c>
      <c r="C58" s="391"/>
      <c r="D58" s="391"/>
      <c r="E58" s="391"/>
      <c r="F58" s="391"/>
      <c r="G58" s="391"/>
      <c r="H58" s="391"/>
      <c r="I58" s="391"/>
      <c r="J58" s="391"/>
      <c r="K58" s="391"/>
      <c r="L58" s="391"/>
      <c r="M58" s="391"/>
      <c r="N58" s="391"/>
      <c r="O58" s="391"/>
      <c r="P58" s="391"/>
      <c r="Q58" s="392"/>
    </row>
    <row r="59" spans="2:20" ht="134" customHeight="1" thickBot="1" x14ac:dyDescent="0.2">
      <c r="B59" s="240" t="s">
        <v>447</v>
      </c>
      <c r="C59" s="216" t="s">
        <v>448</v>
      </c>
      <c r="D59" s="222" t="s">
        <v>753</v>
      </c>
      <c r="E59" s="216" t="s">
        <v>449</v>
      </c>
      <c r="F59" s="217" t="s">
        <v>450</v>
      </c>
      <c r="G59" s="222" t="s">
        <v>754</v>
      </c>
      <c r="H59" s="217">
        <v>0</v>
      </c>
      <c r="I59" s="217">
        <v>0</v>
      </c>
      <c r="J59" s="217">
        <v>1</v>
      </c>
      <c r="K59" s="217">
        <v>1</v>
      </c>
      <c r="L59" s="218">
        <f t="shared" si="1"/>
        <v>2</v>
      </c>
      <c r="M59" s="219">
        <v>0</v>
      </c>
      <c r="N59" s="219">
        <v>0</v>
      </c>
      <c r="O59" s="219">
        <v>1750000000</v>
      </c>
      <c r="P59" s="219">
        <v>1750000000</v>
      </c>
      <c r="Q59" s="220">
        <f t="shared" si="2"/>
        <v>3500000000</v>
      </c>
    </row>
    <row r="60" spans="2:20" ht="21" customHeight="1" thickBot="1" x14ac:dyDescent="0.2">
      <c r="M60" s="97"/>
      <c r="N60" s="97"/>
      <c r="O60" s="97"/>
      <c r="P60" s="225" t="s">
        <v>671</v>
      </c>
      <c r="Q60" s="226">
        <v>26440000000</v>
      </c>
      <c r="R60" s="97"/>
      <c r="S60" s="97"/>
      <c r="T60" s="97"/>
    </row>
    <row r="61" spans="2:20" ht="15" customHeight="1" x14ac:dyDescent="0.15">
      <c r="M61" s="97"/>
      <c r="N61" s="97"/>
      <c r="O61" s="97"/>
      <c r="P61" s="97"/>
      <c r="Q61" s="97"/>
      <c r="R61" s="97"/>
      <c r="S61" s="97"/>
      <c r="T61" s="97"/>
    </row>
    <row r="62" spans="2:20" ht="15" customHeight="1" x14ac:dyDescent="0.15">
      <c r="M62" s="97"/>
      <c r="N62" s="97"/>
      <c r="O62" s="97"/>
      <c r="P62" s="97"/>
      <c r="Q62" s="97"/>
      <c r="R62" s="97"/>
      <c r="S62" s="97"/>
      <c r="T62" s="97"/>
    </row>
    <row r="63" spans="2:20" ht="32.25" customHeight="1" x14ac:dyDescent="0.15">
      <c r="M63" s="97"/>
      <c r="N63" s="97"/>
      <c r="O63" s="97"/>
      <c r="P63" s="97"/>
      <c r="Q63" s="97"/>
      <c r="R63" s="97"/>
      <c r="S63" s="97"/>
      <c r="T63" s="97"/>
    </row>
    <row r="64" spans="2:20" ht="16" customHeight="1" x14ac:dyDescent="0.15">
      <c r="M64" s="97"/>
      <c r="N64" s="97"/>
      <c r="O64" s="97"/>
      <c r="P64" s="97"/>
      <c r="Q64" s="97"/>
      <c r="R64" s="97"/>
      <c r="S64" s="97"/>
      <c r="T64" s="97"/>
    </row>
    <row r="65" spans="13:20" ht="16" customHeight="1" x14ac:dyDescent="0.15">
      <c r="M65" s="97"/>
      <c r="N65" s="97"/>
      <c r="O65" s="97"/>
      <c r="P65" s="97"/>
      <c r="Q65" s="97"/>
      <c r="R65" s="97"/>
      <c r="S65" s="97"/>
      <c r="T65" s="97"/>
    </row>
    <row r="66" spans="13:20" ht="16" customHeight="1" x14ac:dyDescent="0.15">
      <c r="M66" s="97"/>
      <c r="N66" s="97"/>
      <c r="O66" s="97"/>
      <c r="P66" s="97"/>
      <c r="Q66" s="97"/>
      <c r="R66" s="97"/>
      <c r="S66" s="97"/>
      <c r="T66" s="97"/>
    </row>
    <row r="67" spans="13:20" ht="16" customHeight="1" x14ac:dyDescent="0.15">
      <c r="M67" s="97"/>
      <c r="N67" s="97"/>
      <c r="O67" s="97"/>
      <c r="P67" s="97"/>
      <c r="Q67" s="97"/>
      <c r="R67" s="97"/>
      <c r="S67" s="97"/>
      <c r="T67" s="97"/>
    </row>
    <row r="68" spans="13:20" ht="16" customHeight="1" x14ac:dyDescent="0.15">
      <c r="M68" s="97"/>
      <c r="N68" s="97"/>
      <c r="O68" s="97"/>
      <c r="P68" s="97"/>
      <c r="Q68" s="97"/>
      <c r="R68" s="97"/>
      <c r="S68" s="97"/>
      <c r="T68" s="97"/>
    </row>
    <row r="69" spans="13:20" ht="16" customHeight="1" x14ac:dyDescent="0.15">
      <c r="M69" s="97"/>
      <c r="N69" s="97"/>
      <c r="O69" s="97"/>
      <c r="P69" s="97"/>
      <c r="Q69" s="97"/>
      <c r="R69" s="97"/>
      <c r="S69" s="97"/>
      <c r="T69" s="97"/>
    </row>
    <row r="70" spans="13:20" ht="16" customHeight="1" x14ac:dyDescent="0.15">
      <c r="M70" s="97"/>
      <c r="N70" s="97"/>
      <c r="O70" s="97"/>
      <c r="P70" s="97"/>
      <c r="Q70" s="97"/>
      <c r="R70" s="97"/>
      <c r="S70" s="97"/>
      <c r="T70" s="97"/>
    </row>
    <row r="71" spans="13:20" ht="15" customHeight="1" x14ac:dyDescent="0.15">
      <c r="M71" s="97"/>
      <c r="N71" s="97"/>
      <c r="O71" s="97"/>
      <c r="P71" s="97"/>
      <c r="Q71" s="97"/>
      <c r="R71" s="97"/>
      <c r="S71" s="97"/>
      <c r="T71" s="97"/>
    </row>
    <row r="72" spans="13:20" ht="15" customHeight="1" x14ac:dyDescent="0.15">
      <c r="M72" s="97"/>
      <c r="N72" s="97"/>
      <c r="O72" s="97"/>
      <c r="P72" s="97"/>
      <c r="Q72" s="97"/>
      <c r="R72" s="97"/>
      <c r="S72" s="97"/>
      <c r="T72" s="97"/>
    </row>
    <row r="73" spans="13:20" ht="15" customHeight="1" x14ac:dyDescent="0.15">
      <c r="M73" s="97"/>
      <c r="N73" s="97"/>
      <c r="O73" s="97"/>
      <c r="P73" s="97"/>
      <c r="Q73" s="97"/>
      <c r="R73" s="97"/>
      <c r="S73" s="97"/>
      <c r="T73" s="97"/>
    </row>
    <row r="74" spans="13:20" ht="16" customHeight="1" x14ac:dyDescent="0.15">
      <c r="M74" s="97"/>
      <c r="N74" s="97"/>
      <c r="O74" s="97"/>
      <c r="P74" s="97"/>
      <c r="Q74" s="97"/>
      <c r="R74" s="97"/>
      <c r="S74" s="97"/>
      <c r="T74" s="97"/>
    </row>
    <row r="75" spans="13:20" ht="16" customHeight="1" x14ac:dyDescent="0.15">
      <c r="M75" s="97"/>
      <c r="N75" s="97"/>
      <c r="O75" s="97"/>
      <c r="P75" s="97"/>
      <c r="Q75" s="97"/>
      <c r="R75" s="97"/>
      <c r="S75" s="97"/>
      <c r="T75" s="97"/>
    </row>
    <row r="76" spans="13:20" ht="16" customHeight="1" x14ac:dyDescent="0.15">
      <c r="M76" s="97"/>
      <c r="N76" s="97"/>
      <c r="O76" s="97"/>
      <c r="P76" s="97"/>
      <c r="Q76" s="97"/>
      <c r="R76" s="97"/>
      <c r="S76" s="97"/>
      <c r="T76" s="97"/>
    </row>
    <row r="77" spans="13:20" ht="16" customHeight="1" x14ac:dyDescent="0.15">
      <c r="M77" s="97"/>
      <c r="N77" s="97"/>
      <c r="O77" s="97"/>
      <c r="P77" s="97"/>
      <c r="Q77" s="97"/>
      <c r="R77" s="97"/>
      <c r="S77" s="97"/>
      <c r="T77" s="97"/>
    </row>
    <row r="78" spans="13:20" ht="16" customHeight="1" x14ac:dyDescent="0.15">
      <c r="M78" s="97"/>
      <c r="N78" s="97"/>
      <c r="O78" s="97"/>
      <c r="P78" s="97"/>
      <c r="Q78" s="97"/>
      <c r="R78" s="97"/>
      <c r="S78" s="97"/>
      <c r="T78" s="97"/>
    </row>
    <row r="79" spans="13:20" ht="16" customHeight="1" x14ac:dyDescent="0.15">
      <c r="M79" s="97"/>
      <c r="N79" s="97"/>
      <c r="O79" s="97"/>
      <c r="P79" s="97"/>
      <c r="Q79" s="97"/>
      <c r="R79" s="97"/>
      <c r="S79" s="97"/>
      <c r="T79" s="97"/>
    </row>
    <row r="80" spans="13:20" ht="16" customHeight="1" x14ac:dyDescent="0.15">
      <c r="M80" s="97"/>
      <c r="N80" s="97"/>
      <c r="O80" s="97"/>
      <c r="P80" s="97"/>
      <c r="Q80" s="97"/>
      <c r="R80" s="97"/>
      <c r="S80" s="97"/>
      <c r="T80" s="97"/>
    </row>
    <row r="81" spans="13:20" ht="16" customHeight="1" x14ac:dyDescent="0.15">
      <c r="M81" s="97"/>
      <c r="N81" s="97"/>
      <c r="O81" s="97"/>
      <c r="P81" s="97"/>
      <c r="Q81" s="97"/>
      <c r="R81" s="97"/>
      <c r="S81" s="97"/>
      <c r="T81" s="97"/>
    </row>
    <row r="82" spans="13:20" ht="16" customHeight="1" x14ac:dyDescent="0.15">
      <c r="M82" s="97"/>
      <c r="N82" s="97"/>
      <c r="O82" s="97"/>
      <c r="P82" s="97"/>
      <c r="Q82" s="97"/>
      <c r="R82" s="97"/>
      <c r="S82" s="97"/>
      <c r="T82" s="97"/>
    </row>
    <row r="83" spans="13:20" ht="16" customHeight="1" x14ac:dyDescent="0.15">
      <c r="M83" s="97"/>
      <c r="N83" s="97"/>
      <c r="O83" s="97"/>
      <c r="P83" s="97"/>
      <c r="Q83" s="97"/>
      <c r="R83" s="97"/>
      <c r="S83" s="97"/>
      <c r="T83" s="97"/>
    </row>
    <row r="84" spans="13:20" ht="16" customHeight="1" x14ac:dyDescent="0.15">
      <c r="M84" s="97"/>
      <c r="N84" s="97"/>
      <c r="O84" s="97"/>
      <c r="P84" s="97"/>
      <c r="Q84" s="97"/>
      <c r="R84" s="97"/>
      <c r="S84" s="97"/>
      <c r="T84" s="97"/>
    </row>
    <row r="85" spans="13:20" ht="16" customHeight="1" x14ac:dyDescent="0.15">
      <c r="M85" s="97"/>
      <c r="N85" s="97"/>
      <c r="O85" s="97"/>
      <c r="P85" s="97"/>
      <c r="Q85" s="97"/>
      <c r="R85" s="97"/>
      <c r="S85" s="97"/>
      <c r="T85" s="97"/>
    </row>
    <row r="86" spans="13:20" ht="16" customHeight="1" x14ac:dyDescent="0.15">
      <c r="M86" s="97"/>
      <c r="N86" s="97"/>
      <c r="O86" s="97"/>
      <c r="P86" s="97"/>
      <c r="Q86" s="97"/>
      <c r="R86" s="97"/>
      <c r="S86" s="97"/>
      <c r="T86" s="97"/>
    </row>
    <row r="87" spans="13:20" ht="16" customHeight="1" x14ac:dyDescent="0.15">
      <c r="M87" s="97"/>
      <c r="N87" s="97"/>
      <c r="O87" s="97"/>
      <c r="P87" s="97"/>
      <c r="Q87" s="97"/>
      <c r="R87" s="97"/>
      <c r="S87" s="97"/>
      <c r="T87" s="97"/>
    </row>
    <row r="88" spans="13:20" ht="15" customHeight="1" x14ac:dyDescent="0.15">
      <c r="M88" s="97"/>
      <c r="N88" s="97"/>
      <c r="O88" s="97"/>
      <c r="P88" s="97"/>
      <c r="Q88" s="97"/>
      <c r="R88" s="97"/>
      <c r="S88" s="97"/>
      <c r="T88" s="97"/>
    </row>
    <row r="89" spans="13:20" ht="15" customHeight="1" x14ac:dyDescent="0.15">
      <c r="M89" s="97"/>
      <c r="N89" s="97"/>
      <c r="O89" s="97"/>
      <c r="P89" s="97"/>
      <c r="Q89" s="97"/>
      <c r="R89" s="97"/>
      <c r="S89" s="97"/>
      <c r="T89" s="97"/>
    </row>
    <row r="90" spans="13:20" ht="15" customHeight="1" x14ac:dyDescent="0.15">
      <c r="M90" s="97"/>
      <c r="N90" s="97"/>
      <c r="O90" s="97"/>
      <c r="P90" s="97"/>
      <c r="Q90" s="97"/>
      <c r="R90" s="97"/>
      <c r="S90" s="97"/>
      <c r="T90" s="97"/>
    </row>
    <row r="91" spans="13:20" ht="15" customHeight="1" x14ac:dyDescent="0.15">
      <c r="M91" s="97"/>
      <c r="N91" s="97"/>
      <c r="O91" s="97"/>
      <c r="P91" s="97"/>
      <c r="Q91" s="97"/>
      <c r="R91" s="97"/>
      <c r="S91" s="97"/>
      <c r="T91" s="97"/>
    </row>
    <row r="92" spans="13:20" ht="15" customHeight="1" x14ac:dyDescent="0.15">
      <c r="M92" s="97"/>
      <c r="N92" s="97"/>
      <c r="O92" s="97"/>
      <c r="P92" s="97"/>
      <c r="Q92" s="97"/>
      <c r="R92" s="97"/>
      <c r="S92" s="97"/>
      <c r="T92" s="97"/>
    </row>
  </sheetData>
  <mergeCells count="46">
    <mergeCell ref="B40:Q40"/>
    <mergeCell ref="B41:Q41"/>
    <mergeCell ref="B15:B16"/>
    <mergeCell ref="H5:L5"/>
    <mergeCell ref="M5:Q5"/>
    <mergeCell ref="C32:C33"/>
    <mergeCell ref="B34:B39"/>
    <mergeCell ref="M35:M37"/>
    <mergeCell ref="N35:N37"/>
    <mergeCell ref="B22:B28"/>
    <mergeCell ref="B30:B33"/>
    <mergeCell ref="D5:D6"/>
    <mergeCell ref="O35:O37"/>
    <mergeCell ref="P35:P37"/>
    <mergeCell ref="Q35:Q37"/>
    <mergeCell ref="B58:Q58"/>
    <mergeCell ref="B3:Q3"/>
    <mergeCell ref="B4:Q4"/>
    <mergeCell ref="B2:Q2"/>
    <mergeCell ref="B1:Q1"/>
    <mergeCell ref="B8:Q8"/>
    <mergeCell ref="B9:Q9"/>
    <mergeCell ref="B13:Q13"/>
    <mergeCell ref="B14:Q14"/>
    <mergeCell ref="B20:Q20"/>
    <mergeCell ref="B21:Q21"/>
    <mergeCell ref="B5:B6"/>
    <mergeCell ref="G5:G6"/>
    <mergeCell ref="F5:F6"/>
    <mergeCell ref="E5:E6"/>
    <mergeCell ref="C5:C6"/>
    <mergeCell ref="B51:Q51"/>
    <mergeCell ref="B52:Q52"/>
    <mergeCell ref="B57:Q57"/>
    <mergeCell ref="B53:B56"/>
    <mergeCell ref="P42:P43"/>
    <mergeCell ref="Q42:Q43"/>
    <mergeCell ref="M47:M48"/>
    <mergeCell ref="N47:N48"/>
    <mergeCell ref="O47:O48"/>
    <mergeCell ref="P47:P48"/>
    <mergeCell ref="Q47:Q48"/>
    <mergeCell ref="B42:B49"/>
    <mergeCell ref="M42:M43"/>
    <mergeCell ref="N42:N43"/>
    <mergeCell ref="O42:O43"/>
  </mergeCells>
  <hyperlinks>
    <hyperlink ref="F44" location="'22Autor'!_Toc467769489" display="Porcentaje de autorizaciones ambientales con seguimiento" xr:uid="{565CE6A0-003B-914E-8095-1AAE478A1EB4}"/>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39FB9-A37A-EB4D-BBD3-815627FD8969}">
  <dimension ref="A1:U141"/>
  <sheetViews>
    <sheetView topLeftCell="B71" zoomScale="90" zoomScaleNormal="90" workbookViewId="0">
      <selection activeCell="D52" sqref="D52:D55"/>
    </sheetView>
  </sheetViews>
  <sheetFormatPr baseColWidth="10" defaultColWidth="8.83203125" defaultRowHeight="13" x14ac:dyDescent="0.15"/>
  <cols>
    <col min="1" max="1" width="10" style="1" customWidth="1"/>
    <col min="2" max="2" width="26.5" style="1" customWidth="1"/>
    <col min="3" max="3" width="59.6640625" style="1" customWidth="1"/>
    <col min="4" max="4" width="54.6640625" style="1" customWidth="1"/>
    <col min="5" max="5" width="29" style="2" customWidth="1"/>
    <col min="6" max="6" width="34.33203125" style="1" customWidth="1"/>
    <col min="7" max="7" width="40.5" style="1" customWidth="1"/>
    <col min="8" max="12" width="9" style="3" customWidth="1"/>
    <col min="13" max="13" width="23" style="1" customWidth="1"/>
    <col min="14" max="14" width="18" style="1" customWidth="1"/>
    <col min="15" max="15" width="19" style="1" customWidth="1"/>
    <col min="16" max="16" width="17.83203125" style="1" customWidth="1"/>
    <col min="17" max="17" width="21.33203125" style="1" customWidth="1"/>
    <col min="18" max="18" width="22" style="1" bestFit="1" customWidth="1"/>
    <col min="19" max="20" width="8.83203125" style="1"/>
    <col min="21" max="21" width="20.5" style="1" customWidth="1"/>
    <col min="22" max="16384" width="8.83203125" style="1"/>
  </cols>
  <sheetData>
    <row r="1" spans="2:21" ht="17" thickBot="1" x14ac:dyDescent="0.2">
      <c r="B1" s="461" t="s">
        <v>119</v>
      </c>
      <c r="C1" s="462"/>
      <c r="D1" s="462"/>
      <c r="E1" s="462"/>
      <c r="F1" s="462"/>
      <c r="G1" s="462"/>
      <c r="H1" s="462"/>
      <c r="I1" s="462"/>
      <c r="J1" s="462"/>
      <c r="K1" s="462"/>
      <c r="L1" s="462"/>
      <c r="M1" s="462"/>
      <c r="N1" s="462"/>
      <c r="O1" s="462"/>
      <c r="P1" s="462"/>
      <c r="Q1" s="463"/>
      <c r="R1" s="41"/>
      <c r="S1" s="41"/>
      <c r="T1" s="41"/>
      <c r="U1" s="40"/>
    </row>
    <row r="2" spans="2:21" ht="17" thickBot="1" x14ac:dyDescent="0.2">
      <c r="B2" s="461" t="s">
        <v>755</v>
      </c>
      <c r="C2" s="462"/>
      <c r="D2" s="462"/>
      <c r="E2" s="462"/>
      <c r="F2" s="462"/>
      <c r="G2" s="462"/>
      <c r="H2" s="462"/>
      <c r="I2" s="462"/>
      <c r="J2" s="462"/>
      <c r="K2" s="462"/>
      <c r="L2" s="462"/>
      <c r="M2" s="462"/>
      <c r="N2" s="462"/>
      <c r="O2" s="462"/>
      <c r="P2" s="462"/>
      <c r="Q2" s="463"/>
      <c r="R2" s="41"/>
      <c r="S2" s="41"/>
      <c r="T2" s="41"/>
      <c r="U2" s="40"/>
    </row>
    <row r="3" spans="2:21" ht="17" thickBot="1" x14ac:dyDescent="0.2">
      <c r="B3" s="441" t="s">
        <v>758</v>
      </c>
      <c r="C3" s="442"/>
      <c r="D3" s="442"/>
      <c r="E3" s="442"/>
      <c r="F3" s="442"/>
      <c r="G3" s="442"/>
      <c r="H3" s="442"/>
      <c r="I3" s="442"/>
      <c r="J3" s="442"/>
      <c r="K3" s="442"/>
      <c r="L3" s="442"/>
      <c r="M3" s="442"/>
      <c r="N3" s="442"/>
      <c r="O3" s="442"/>
      <c r="P3" s="442"/>
      <c r="Q3" s="443"/>
      <c r="R3" s="243"/>
      <c r="S3" s="243"/>
      <c r="T3" s="243"/>
      <c r="U3" s="40"/>
    </row>
    <row r="4" spans="2:21" ht="17" thickBot="1" x14ac:dyDescent="0.2">
      <c r="B4" s="472" t="s">
        <v>757</v>
      </c>
      <c r="C4" s="473"/>
      <c r="D4" s="473"/>
      <c r="E4" s="473"/>
      <c r="F4" s="473"/>
      <c r="G4" s="473"/>
      <c r="H4" s="473"/>
      <c r="I4" s="473"/>
      <c r="J4" s="473"/>
      <c r="K4" s="473"/>
      <c r="L4" s="473"/>
      <c r="M4" s="473"/>
      <c r="N4" s="473"/>
      <c r="O4" s="473"/>
      <c r="P4" s="473"/>
      <c r="Q4" s="474"/>
      <c r="R4" s="243"/>
      <c r="S4" s="243"/>
      <c r="T4" s="243"/>
      <c r="U4" s="40"/>
    </row>
    <row r="5" spans="2:21" ht="29.5" customHeight="1" thickBot="1" x14ac:dyDescent="0.2">
      <c r="B5" s="372" t="s">
        <v>30</v>
      </c>
      <c r="C5" s="372" t="s">
        <v>31</v>
      </c>
      <c r="D5" s="372" t="s">
        <v>672</v>
      </c>
      <c r="E5" s="372" t="s">
        <v>41</v>
      </c>
      <c r="F5" s="372" t="s">
        <v>42</v>
      </c>
      <c r="G5" s="372" t="s">
        <v>631</v>
      </c>
      <c r="H5" s="376" t="s">
        <v>154</v>
      </c>
      <c r="I5" s="374"/>
      <c r="J5" s="374"/>
      <c r="K5" s="374"/>
      <c r="L5" s="375"/>
      <c r="M5" s="376" t="s">
        <v>155</v>
      </c>
      <c r="N5" s="374"/>
      <c r="O5" s="374"/>
      <c r="P5" s="374"/>
      <c r="Q5" s="375"/>
      <c r="R5" s="40"/>
      <c r="S5" s="40"/>
      <c r="T5" s="40"/>
      <c r="U5" s="40"/>
    </row>
    <row r="6" spans="2:21" ht="14" thickBot="1" x14ac:dyDescent="0.2">
      <c r="B6" s="373"/>
      <c r="C6" s="373"/>
      <c r="D6" s="373"/>
      <c r="E6" s="373"/>
      <c r="F6" s="373"/>
      <c r="G6" s="373"/>
      <c r="H6" s="169">
        <v>2020</v>
      </c>
      <c r="I6" s="169">
        <v>2021</v>
      </c>
      <c r="J6" s="169">
        <v>2022</v>
      </c>
      <c r="K6" s="169">
        <v>2023</v>
      </c>
      <c r="L6" s="169" t="s">
        <v>40</v>
      </c>
      <c r="M6" s="169">
        <v>2020</v>
      </c>
      <c r="N6" s="169">
        <v>2021</v>
      </c>
      <c r="O6" s="169">
        <v>2022</v>
      </c>
      <c r="P6" s="169">
        <v>2023</v>
      </c>
      <c r="Q6" s="169" t="s">
        <v>40</v>
      </c>
      <c r="R6" s="40"/>
      <c r="S6" s="40"/>
      <c r="T6" s="40"/>
      <c r="U6" s="40"/>
    </row>
    <row r="7" spans="2:21" ht="56" x14ac:dyDescent="0.15">
      <c r="B7" s="407" t="s">
        <v>451</v>
      </c>
      <c r="C7" s="170" t="s">
        <v>452</v>
      </c>
      <c r="D7" s="257" t="s">
        <v>759</v>
      </c>
      <c r="E7" s="170" t="s">
        <v>453</v>
      </c>
      <c r="F7" s="191" t="s">
        <v>454</v>
      </c>
      <c r="G7" s="464" t="s">
        <v>763</v>
      </c>
      <c r="H7" s="154">
        <v>0</v>
      </c>
      <c r="I7" s="155">
        <v>1</v>
      </c>
      <c r="J7" s="155">
        <v>0</v>
      </c>
      <c r="K7" s="155">
        <v>0</v>
      </c>
      <c r="L7" s="129">
        <f>+H7+I7+J7+K7</f>
        <v>1</v>
      </c>
      <c r="M7" s="130">
        <v>0</v>
      </c>
      <c r="N7" s="130">
        <v>100000000</v>
      </c>
      <c r="O7" s="130">
        <v>0</v>
      </c>
      <c r="P7" s="130">
        <v>0</v>
      </c>
      <c r="Q7" s="131">
        <f t="shared" ref="Q7:Q77" si="0">+M7+N7+O7+P7</f>
        <v>100000000</v>
      </c>
      <c r="R7" s="40"/>
      <c r="S7" s="40"/>
      <c r="T7" s="40"/>
      <c r="U7" s="40"/>
    </row>
    <row r="8" spans="2:21" ht="70" x14ac:dyDescent="0.15">
      <c r="B8" s="403"/>
      <c r="C8" s="11" t="s">
        <v>455</v>
      </c>
      <c r="D8" s="258" t="s">
        <v>760</v>
      </c>
      <c r="E8" s="11" t="s">
        <v>456</v>
      </c>
      <c r="F8" s="190" t="s">
        <v>457</v>
      </c>
      <c r="G8" s="465"/>
      <c r="H8" s="25">
        <v>3</v>
      </c>
      <c r="I8" s="145">
        <v>4</v>
      </c>
      <c r="J8" s="145">
        <v>4</v>
      </c>
      <c r="K8" s="145">
        <v>4</v>
      </c>
      <c r="L8" s="15">
        <f t="shared" ref="L8:L77" si="1">+H8+I8+J8+K8</f>
        <v>15</v>
      </c>
      <c r="M8" s="16">
        <v>30000000</v>
      </c>
      <c r="N8" s="16">
        <v>30000000</v>
      </c>
      <c r="O8" s="16">
        <v>30000000</v>
      </c>
      <c r="P8" s="16">
        <v>30000000</v>
      </c>
      <c r="Q8" s="17">
        <f t="shared" si="0"/>
        <v>120000000</v>
      </c>
      <c r="R8" s="40"/>
      <c r="S8" s="40"/>
      <c r="T8" s="40"/>
      <c r="U8" s="40"/>
    </row>
    <row r="9" spans="2:21" ht="84" x14ac:dyDescent="0.15">
      <c r="B9" s="403"/>
      <c r="C9" s="11" t="s">
        <v>458</v>
      </c>
      <c r="D9" s="258" t="s">
        <v>761</v>
      </c>
      <c r="E9" s="11" t="s">
        <v>459</v>
      </c>
      <c r="F9" s="25" t="s">
        <v>460</v>
      </c>
      <c r="G9" s="465"/>
      <c r="H9" s="156">
        <v>0.9</v>
      </c>
      <c r="I9" s="156">
        <v>0.9</v>
      </c>
      <c r="J9" s="156">
        <v>0.9</v>
      </c>
      <c r="K9" s="156">
        <v>0.9</v>
      </c>
      <c r="L9" s="15"/>
      <c r="M9" s="16">
        <v>150000000</v>
      </c>
      <c r="N9" s="16">
        <v>300000000</v>
      </c>
      <c r="O9" s="16">
        <v>300000000</v>
      </c>
      <c r="P9" s="16">
        <v>300000000</v>
      </c>
      <c r="Q9" s="17">
        <f t="shared" si="0"/>
        <v>1050000000</v>
      </c>
      <c r="R9" s="40"/>
      <c r="S9" s="40"/>
      <c r="T9" s="40"/>
      <c r="U9" s="40"/>
    </row>
    <row r="10" spans="2:21" ht="57" thickBot="1" x14ac:dyDescent="0.2">
      <c r="B10" s="404"/>
      <c r="C10" s="29" t="s">
        <v>969</v>
      </c>
      <c r="D10" s="259" t="s">
        <v>762</v>
      </c>
      <c r="E10" s="29" t="s">
        <v>967</v>
      </c>
      <c r="F10" s="28" t="s">
        <v>968</v>
      </c>
      <c r="G10" s="465"/>
      <c r="H10" s="28">
        <v>10</v>
      </c>
      <c r="I10" s="28">
        <v>10</v>
      </c>
      <c r="J10" s="28">
        <v>10</v>
      </c>
      <c r="K10" s="28">
        <v>10</v>
      </c>
      <c r="L10" s="31">
        <f t="shared" si="1"/>
        <v>40</v>
      </c>
      <c r="M10" s="32">
        <v>250000000</v>
      </c>
      <c r="N10" s="32">
        <v>250000000</v>
      </c>
      <c r="O10" s="32">
        <v>250000000</v>
      </c>
      <c r="P10" s="32">
        <v>250000000</v>
      </c>
      <c r="Q10" s="33">
        <f t="shared" si="0"/>
        <v>1000000000</v>
      </c>
    </row>
    <row r="11" spans="2:21" ht="26" customHeight="1" thickBot="1" x14ac:dyDescent="0.2">
      <c r="B11" s="414" t="s">
        <v>806</v>
      </c>
      <c r="C11" s="415"/>
      <c r="D11" s="415"/>
      <c r="E11" s="415"/>
      <c r="F11" s="415"/>
      <c r="G11" s="415"/>
      <c r="H11" s="415"/>
      <c r="I11" s="415"/>
      <c r="J11" s="415"/>
      <c r="K11" s="415"/>
      <c r="L11" s="415"/>
      <c r="M11" s="415"/>
      <c r="N11" s="415"/>
      <c r="O11" s="415"/>
      <c r="P11" s="415"/>
      <c r="Q11" s="416"/>
    </row>
    <row r="12" spans="2:21" ht="17" thickBot="1" x14ac:dyDescent="0.25">
      <c r="B12" s="469" t="s">
        <v>807</v>
      </c>
      <c r="C12" s="470"/>
      <c r="D12" s="470"/>
      <c r="E12" s="470"/>
      <c r="F12" s="470"/>
      <c r="G12" s="470"/>
      <c r="H12" s="470"/>
      <c r="I12" s="470"/>
      <c r="J12" s="470"/>
      <c r="K12" s="470"/>
      <c r="L12" s="470"/>
      <c r="M12" s="470"/>
      <c r="N12" s="470"/>
      <c r="O12" s="470"/>
      <c r="P12" s="470"/>
      <c r="Q12" s="471"/>
    </row>
    <row r="13" spans="2:21" ht="112" x14ac:dyDescent="0.15">
      <c r="B13" s="417" t="s">
        <v>461</v>
      </c>
      <c r="C13" s="4" t="s">
        <v>462</v>
      </c>
      <c r="D13" s="260" t="s">
        <v>764</v>
      </c>
      <c r="E13" s="195" t="s">
        <v>463</v>
      </c>
      <c r="F13" s="180" t="s">
        <v>464</v>
      </c>
      <c r="G13" s="467" t="s">
        <v>770</v>
      </c>
      <c r="H13" s="180">
        <v>1</v>
      </c>
      <c r="I13" s="180">
        <v>1</v>
      </c>
      <c r="J13" s="196">
        <v>1</v>
      </c>
      <c r="K13" s="196">
        <v>1</v>
      </c>
      <c r="L13" s="8">
        <f t="shared" si="1"/>
        <v>4</v>
      </c>
      <c r="M13" s="9">
        <v>50000000</v>
      </c>
      <c r="N13" s="9">
        <v>50000000</v>
      </c>
      <c r="O13" s="9">
        <v>50000000</v>
      </c>
      <c r="P13" s="9">
        <v>50000000</v>
      </c>
      <c r="Q13" s="10">
        <f t="shared" si="0"/>
        <v>200000000</v>
      </c>
    </row>
    <row r="14" spans="2:21" ht="70" x14ac:dyDescent="0.15">
      <c r="B14" s="403"/>
      <c r="C14" s="11" t="s">
        <v>465</v>
      </c>
      <c r="D14" s="466" t="s">
        <v>765</v>
      </c>
      <c r="E14" s="188" t="s">
        <v>466</v>
      </c>
      <c r="F14" s="25" t="s">
        <v>467</v>
      </c>
      <c r="G14" s="467"/>
      <c r="H14" s="25">
        <v>1</v>
      </c>
      <c r="I14" s="25">
        <v>0</v>
      </c>
      <c r="J14" s="135">
        <v>0</v>
      </c>
      <c r="K14" s="135">
        <v>0</v>
      </c>
      <c r="L14" s="15">
        <f t="shared" si="1"/>
        <v>1</v>
      </c>
      <c r="M14" s="346">
        <v>80000000</v>
      </c>
      <c r="N14" s="346">
        <v>40000000</v>
      </c>
      <c r="O14" s="346">
        <v>80000000</v>
      </c>
      <c r="P14" s="346">
        <v>40000000</v>
      </c>
      <c r="Q14" s="348">
        <f t="shared" si="0"/>
        <v>240000000</v>
      </c>
    </row>
    <row r="15" spans="2:21" ht="154" x14ac:dyDescent="0.15">
      <c r="B15" s="403"/>
      <c r="C15" s="11" t="s">
        <v>468</v>
      </c>
      <c r="D15" s="466"/>
      <c r="E15" s="188" t="s">
        <v>469</v>
      </c>
      <c r="F15" s="25" t="s">
        <v>470</v>
      </c>
      <c r="G15" s="467"/>
      <c r="H15" s="25">
        <v>1</v>
      </c>
      <c r="I15" s="25">
        <v>0</v>
      </c>
      <c r="J15" s="135">
        <v>1</v>
      </c>
      <c r="K15" s="135">
        <v>0</v>
      </c>
      <c r="L15" s="15">
        <f t="shared" si="1"/>
        <v>2</v>
      </c>
      <c r="M15" s="346"/>
      <c r="N15" s="346"/>
      <c r="O15" s="346"/>
      <c r="P15" s="346"/>
      <c r="Q15" s="348"/>
    </row>
    <row r="16" spans="2:21" ht="112" x14ac:dyDescent="0.15">
      <c r="B16" s="403"/>
      <c r="C16" s="11" t="s">
        <v>471</v>
      </c>
      <c r="D16" s="466"/>
      <c r="E16" s="188" t="s">
        <v>472</v>
      </c>
      <c r="F16" s="25" t="s">
        <v>473</v>
      </c>
      <c r="G16" s="467"/>
      <c r="H16" s="25">
        <v>1</v>
      </c>
      <c r="I16" s="25">
        <v>0</v>
      </c>
      <c r="J16" s="135">
        <v>1</v>
      </c>
      <c r="K16" s="135">
        <v>1</v>
      </c>
      <c r="L16" s="15">
        <f t="shared" si="1"/>
        <v>3</v>
      </c>
      <c r="M16" s="346"/>
      <c r="N16" s="346"/>
      <c r="O16" s="346"/>
      <c r="P16" s="346"/>
      <c r="Q16" s="348"/>
    </row>
    <row r="17" spans="2:17" ht="182" x14ac:dyDescent="0.15">
      <c r="B17" s="403"/>
      <c r="C17" s="11" t="s">
        <v>474</v>
      </c>
      <c r="D17" s="258" t="s">
        <v>766</v>
      </c>
      <c r="E17" s="188" t="s">
        <v>475</v>
      </c>
      <c r="F17" s="25" t="s">
        <v>476</v>
      </c>
      <c r="G17" s="467"/>
      <c r="H17" s="25">
        <v>1</v>
      </c>
      <c r="I17" s="25">
        <v>1</v>
      </c>
      <c r="J17" s="135">
        <v>1</v>
      </c>
      <c r="K17" s="135">
        <v>1</v>
      </c>
      <c r="L17" s="15">
        <f t="shared" si="1"/>
        <v>4</v>
      </c>
      <c r="M17" s="16">
        <v>200000000</v>
      </c>
      <c r="N17" s="16">
        <v>150000000</v>
      </c>
      <c r="O17" s="16">
        <v>150000000</v>
      </c>
      <c r="P17" s="16">
        <v>150000000</v>
      </c>
      <c r="Q17" s="17">
        <f t="shared" si="0"/>
        <v>650000000</v>
      </c>
    </row>
    <row r="18" spans="2:17" ht="70" x14ac:dyDescent="0.15">
      <c r="B18" s="403"/>
      <c r="C18" s="11" t="s">
        <v>477</v>
      </c>
      <c r="D18" s="258" t="s">
        <v>767</v>
      </c>
      <c r="E18" s="188" t="s">
        <v>478</v>
      </c>
      <c r="F18" s="25" t="s">
        <v>454</v>
      </c>
      <c r="G18" s="467"/>
      <c r="H18" s="25">
        <v>0</v>
      </c>
      <c r="I18" s="25">
        <v>1</v>
      </c>
      <c r="J18" s="135">
        <v>0</v>
      </c>
      <c r="K18" s="135">
        <v>1</v>
      </c>
      <c r="L18" s="15">
        <f t="shared" si="1"/>
        <v>2</v>
      </c>
      <c r="M18" s="16">
        <v>0</v>
      </c>
      <c r="N18" s="16">
        <v>40000000</v>
      </c>
      <c r="O18" s="16">
        <v>0</v>
      </c>
      <c r="P18" s="16">
        <v>40000000</v>
      </c>
      <c r="Q18" s="17">
        <f t="shared" si="0"/>
        <v>80000000</v>
      </c>
    </row>
    <row r="19" spans="2:17" ht="127" thickBot="1" x14ac:dyDescent="0.2">
      <c r="B19" s="403"/>
      <c r="C19" s="11" t="s">
        <v>479</v>
      </c>
      <c r="D19" s="259" t="s">
        <v>768</v>
      </c>
      <c r="E19" s="188" t="s">
        <v>480</v>
      </c>
      <c r="F19" s="25" t="s">
        <v>481</v>
      </c>
      <c r="G19" s="468"/>
      <c r="H19" s="25">
        <v>1</v>
      </c>
      <c r="I19" s="25">
        <v>1</v>
      </c>
      <c r="J19" s="25">
        <v>1</v>
      </c>
      <c r="K19" s="25">
        <v>1</v>
      </c>
      <c r="L19" s="15">
        <f t="shared" si="1"/>
        <v>4</v>
      </c>
      <c r="M19" s="16">
        <v>20000000</v>
      </c>
      <c r="N19" s="16">
        <v>20000000</v>
      </c>
      <c r="O19" s="16">
        <v>20000000</v>
      </c>
      <c r="P19" s="16">
        <v>20000000</v>
      </c>
      <c r="Q19" s="17">
        <f t="shared" si="0"/>
        <v>80000000</v>
      </c>
    </row>
    <row r="20" spans="2:17" ht="99" thickBot="1" x14ac:dyDescent="0.2">
      <c r="B20" s="239" t="s">
        <v>482</v>
      </c>
      <c r="C20" s="29" t="s">
        <v>483</v>
      </c>
      <c r="D20" s="261" t="s">
        <v>769</v>
      </c>
      <c r="E20" s="189" t="s">
        <v>484</v>
      </c>
      <c r="F20" s="28" t="s">
        <v>485</v>
      </c>
      <c r="G20" s="262" t="s">
        <v>770</v>
      </c>
      <c r="H20" s="214">
        <v>1</v>
      </c>
      <c r="I20" s="214">
        <v>1</v>
      </c>
      <c r="J20" s="228">
        <v>1</v>
      </c>
      <c r="K20" s="140">
        <v>1</v>
      </c>
      <c r="L20" s="31">
        <f t="shared" si="1"/>
        <v>4</v>
      </c>
      <c r="M20" s="32">
        <v>80000000</v>
      </c>
      <c r="N20" s="32">
        <v>80000000</v>
      </c>
      <c r="O20" s="32">
        <v>80000000</v>
      </c>
      <c r="P20" s="32">
        <v>80000000</v>
      </c>
      <c r="Q20" s="33">
        <f t="shared" si="0"/>
        <v>320000000</v>
      </c>
    </row>
    <row r="21" spans="2:17" ht="16" customHeight="1" thickBot="1" x14ac:dyDescent="0.25">
      <c r="B21" s="455" t="s">
        <v>808</v>
      </c>
      <c r="C21" s="456"/>
      <c r="D21" s="456"/>
      <c r="E21" s="456"/>
      <c r="F21" s="456"/>
      <c r="G21" s="456"/>
      <c r="H21" s="456"/>
      <c r="I21" s="456"/>
      <c r="J21" s="456"/>
      <c r="K21" s="456"/>
      <c r="L21" s="456"/>
      <c r="M21" s="456"/>
      <c r="N21" s="456"/>
      <c r="O21" s="456"/>
      <c r="P21" s="456"/>
      <c r="Q21" s="457"/>
    </row>
    <row r="22" spans="2:17" ht="16" customHeight="1" thickBot="1" x14ac:dyDescent="0.2">
      <c r="B22" s="472" t="s">
        <v>809</v>
      </c>
      <c r="C22" s="473"/>
      <c r="D22" s="473"/>
      <c r="E22" s="473"/>
      <c r="F22" s="473"/>
      <c r="G22" s="473"/>
      <c r="H22" s="473"/>
      <c r="I22" s="473"/>
      <c r="J22" s="473"/>
      <c r="K22" s="473"/>
      <c r="L22" s="473"/>
      <c r="M22" s="473"/>
      <c r="N22" s="473"/>
      <c r="O22" s="473"/>
      <c r="P22" s="473"/>
      <c r="Q22" s="474"/>
    </row>
    <row r="23" spans="2:17" ht="56" x14ac:dyDescent="0.15">
      <c r="B23" s="417" t="s">
        <v>486</v>
      </c>
      <c r="C23" s="4" t="s">
        <v>487</v>
      </c>
      <c r="D23" s="495" t="s">
        <v>771</v>
      </c>
      <c r="E23" s="195" t="s">
        <v>488</v>
      </c>
      <c r="F23" s="208" t="s">
        <v>489</v>
      </c>
      <c r="G23" s="498" t="s">
        <v>772</v>
      </c>
      <c r="H23" s="212">
        <v>0</v>
      </c>
      <c r="I23" s="212">
        <v>1</v>
      </c>
      <c r="J23" s="270">
        <v>0</v>
      </c>
      <c r="K23" s="196">
        <v>0</v>
      </c>
      <c r="L23" s="8">
        <f t="shared" si="1"/>
        <v>1</v>
      </c>
      <c r="M23" s="493">
        <v>32500000</v>
      </c>
      <c r="N23" s="493">
        <v>172500000</v>
      </c>
      <c r="O23" s="493">
        <v>122500000</v>
      </c>
      <c r="P23" s="493">
        <v>122500000</v>
      </c>
      <c r="Q23" s="432">
        <f t="shared" si="0"/>
        <v>450000000</v>
      </c>
    </row>
    <row r="24" spans="2:17" ht="42" x14ac:dyDescent="0.15">
      <c r="B24" s="403"/>
      <c r="C24" s="11" t="s">
        <v>490</v>
      </c>
      <c r="D24" s="496"/>
      <c r="E24" s="11" t="s">
        <v>491</v>
      </c>
      <c r="F24" s="25" t="s">
        <v>492</v>
      </c>
      <c r="G24" s="499"/>
      <c r="H24" s="157">
        <v>0</v>
      </c>
      <c r="I24" s="159">
        <v>1</v>
      </c>
      <c r="J24" s="160">
        <v>1</v>
      </c>
      <c r="K24" s="161">
        <v>1</v>
      </c>
      <c r="L24" s="15"/>
      <c r="M24" s="494"/>
      <c r="N24" s="494"/>
      <c r="O24" s="494"/>
      <c r="P24" s="494"/>
      <c r="Q24" s="348"/>
    </row>
    <row r="25" spans="2:17" ht="56" x14ac:dyDescent="0.15">
      <c r="B25" s="403"/>
      <c r="C25" s="11" t="s">
        <v>493</v>
      </c>
      <c r="D25" s="496"/>
      <c r="E25" s="188" t="s">
        <v>494</v>
      </c>
      <c r="F25" s="190" t="s">
        <v>495</v>
      </c>
      <c r="G25" s="499"/>
      <c r="H25" s="157">
        <v>0</v>
      </c>
      <c r="I25" s="157">
        <v>0</v>
      </c>
      <c r="J25" s="158">
        <v>1</v>
      </c>
      <c r="K25" s="135">
        <v>1</v>
      </c>
      <c r="L25" s="15">
        <f t="shared" si="1"/>
        <v>2</v>
      </c>
      <c r="M25" s="494"/>
      <c r="N25" s="494"/>
      <c r="O25" s="494"/>
      <c r="P25" s="494"/>
      <c r="Q25" s="348"/>
    </row>
    <row r="26" spans="2:17" ht="126" customHeight="1" x14ac:dyDescent="0.15">
      <c r="B26" s="403" t="s">
        <v>496</v>
      </c>
      <c r="C26" s="11" t="s">
        <v>497</v>
      </c>
      <c r="D26" s="496"/>
      <c r="E26" s="188" t="s">
        <v>498</v>
      </c>
      <c r="F26" s="190" t="s">
        <v>499</v>
      </c>
      <c r="G26" s="499"/>
      <c r="H26" s="159">
        <v>0.5</v>
      </c>
      <c r="I26" s="159">
        <v>0.4</v>
      </c>
      <c r="J26" s="160">
        <v>0.05</v>
      </c>
      <c r="K26" s="161">
        <v>0.05</v>
      </c>
      <c r="L26" s="162">
        <f>+H26+I26+J26+K26</f>
        <v>1</v>
      </c>
      <c r="M26" s="16">
        <v>750000000</v>
      </c>
      <c r="N26" s="16">
        <v>750000000</v>
      </c>
      <c r="O26" s="16">
        <v>150000000</v>
      </c>
      <c r="P26" s="16">
        <v>150000000</v>
      </c>
      <c r="Q26" s="17">
        <f t="shared" si="0"/>
        <v>1800000000</v>
      </c>
    </row>
    <row r="27" spans="2:17" ht="74" customHeight="1" x14ac:dyDescent="0.15">
      <c r="B27" s="403"/>
      <c r="C27" s="11" t="s">
        <v>500</v>
      </c>
      <c r="D27" s="496"/>
      <c r="E27" s="188" t="s">
        <v>501</v>
      </c>
      <c r="F27" s="190" t="s">
        <v>502</v>
      </c>
      <c r="G27" s="499"/>
      <c r="H27" s="159">
        <v>0.1</v>
      </c>
      <c r="I27" s="159">
        <v>0.2</v>
      </c>
      <c r="J27" s="160">
        <v>0.3</v>
      </c>
      <c r="K27" s="161">
        <v>0.3</v>
      </c>
      <c r="L27" s="162">
        <f>+H27+I27+J27+K27</f>
        <v>0.90000000000000013</v>
      </c>
      <c r="M27" s="16">
        <v>200000000</v>
      </c>
      <c r="N27" s="16">
        <v>400000000</v>
      </c>
      <c r="O27" s="16">
        <v>500000000</v>
      </c>
      <c r="P27" s="16">
        <v>500000000</v>
      </c>
      <c r="Q27" s="17">
        <f t="shared" si="0"/>
        <v>1600000000</v>
      </c>
    </row>
    <row r="28" spans="2:17" ht="98" x14ac:dyDescent="0.15">
      <c r="B28" s="403"/>
      <c r="C28" s="11" t="s">
        <v>503</v>
      </c>
      <c r="D28" s="496"/>
      <c r="E28" s="188" t="s">
        <v>504</v>
      </c>
      <c r="F28" s="190" t="s">
        <v>505</v>
      </c>
      <c r="G28" s="499"/>
      <c r="H28" s="159">
        <v>1</v>
      </c>
      <c r="I28" s="159">
        <v>1</v>
      </c>
      <c r="J28" s="160">
        <v>1</v>
      </c>
      <c r="K28" s="161">
        <v>1</v>
      </c>
      <c r="L28" s="15"/>
      <c r="M28" s="452">
        <v>462500000</v>
      </c>
      <c r="N28" s="452">
        <v>462500000</v>
      </c>
      <c r="O28" s="452">
        <v>462500000</v>
      </c>
      <c r="P28" s="452">
        <v>462500000</v>
      </c>
      <c r="Q28" s="348">
        <f t="shared" si="0"/>
        <v>1850000000</v>
      </c>
    </row>
    <row r="29" spans="2:17" ht="136" customHeight="1" thickBot="1" x14ac:dyDescent="0.2">
      <c r="B29" s="404"/>
      <c r="C29" s="29" t="s">
        <v>506</v>
      </c>
      <c r="D29" s="497"/>
      <c r="E29" s="189" t="s">
        <v>507</v>
      </c>
      <c r="F29" s="244" t="s">
        <v>508</v>
      </c>
      <c r="G29" s="500"/>
      <c r="H29" s="28">
        <v>1</v>
      </c>
      <c r="I29" s="28">
        <v>0</v>
      </c>
      <c r="J29" s="140">
        <v>1</v>
      </c>
      <c r="K29" s="140">
        <v>0</v>
      </c>
      <c r="L29" s="31">
        <f t="shared" si="1"/>
        <v>2</v>
      </c>
      <c r="M29" s="453"/>
      <c r="N29" s="453"/>
      <c r="O29" s="453"/>
      <c r="P29" s="453"/>
      <c r="Q29" s="349"/>
    </row>
    <row r="30" spans="2:17" ht="28" customHeight="1" thickBot="1" x14ac:dyDescent="0.2">
      <c r="B30" s="441" t="s">
        <v>811</v>
      </c>
      <c r="C30" s="442"/>
      <c r="D30" s="442"/>
      <c r="E30" s="442"/>
      <c r="F30" s="442"/>
      <c r="G30" s="442"/>
      <c r="H30" s="442"/>
      <c r="I30" s="442"/>
      <c r="J30" s="442"/>
      <c r="K30" s="442"/>
      <c r="L30" s="442"/>
      <c r="M30" s="442"/>
      <c r="N30" s="442"/>
      <c r="O30" s="442"/>
      <c r="P30" s="442"/>
      <c r="Q30" s="443"/>
    </row>
    <row r="31" spans="2:17" s="242" customFormat="1" ht="34" customHeight="1" thickBot="1" x14ac:dyDescent="0.25">
      <c r="B31" s="444" t="s">
        <v>810</v>
      </c>
      <c r="C31" s="445"/>
      <c r="D31" s="445"/>
      <c r="E31" s="445"/>
      <c r="F31" s="445"/>
      <c r="G31" s="445"/>
      <c r="H31" s="445"/>
      <c r="I31" s="445"/>
      <c r="J31" s="445"/>
      <c r="K31" s="445"/>
      <c r="L31" s="445"/>
      <c r="M31" s="445"/>
      <c r="N31" s="445"/>
      <c r="O31" s="445"/>
      <c r="P31" s="445"/>
      <c r="Q31" s="446"/>
    </row>
    <row r="32" spans="2:17" ht="70" x14ac:dyDescent="0.15">
      <c r="B32" s="417" t="s">
        <v>509</v>
      </c>
      <c r="C32" s="4" t="s">
        <v>510</v>
      </c>
      <c r="D32" s="454" t="s">
        <v>773</v>
      </c>
      <c r="E32" s="195" t="s">
        <v>511</v>
      </c>
      <c r="F32" s="180" t="s">
        <v>512</v>
      </c>
      <c r="G32" s="447" t="s">
        <v>774</v>
      </c>
      <c r="H32" s="245">
        <v>4</v>
      </c>
      <c r="I32" s="245">
        <v>5</v>
      </c>
      <c r="J32" s="245">
        <v>5</v>
      </c>
      <c r="K32" s="245">
        <v>6</v>
      </c>
      <c r="L32" s="8">
        <f t="shared" si="1"/>
        <v>20</v>
      </c>
      <c r="M32" s="451">
        <v>500000000</v>
      </c>
      <c r="N32" s="451">
        <v>500000000</v>
      </c>
      <c r="O32" s="451">
        <v>500000000</v>
      </c>
      <c r="P32" s="451">
        <v>500000000</v>
      </c>
      <c r="Q32" s="432">
        <f t="shared" si="0"/>
        <v>2000000000</v>
      </c>
    </row>
    <row r="33" spans="2:17" ht="42" x14ac:dyDescent="0.15">
      <c r="B33" s="403"/>
      <c r="C33" s="11" t="s">
        <v>513</v>
      </c>
      <c r="D33" s="454"/>
      <c r="E33" s="188" t="s">
        <v>514</v>
      </c>
      <c r="F33" s="25" t="s">
        <v>515</v>
      </c>
      <c r="G33" s="447"/>
      <c r="H33" s="163">
        <v>0.1</v>
      </c>
      <c r="I33" s="163">
        <v>0.1</v>
      </c>
      <c r="J33" s="163">
        <v>0.1</v>
      </c>
      <c r="K33" s="163">
        <v>0.1</v>
      </c>
      <c r="L33" s="162">
        <f>+H33+I33+J33+K33</f>
        <v>0.4</v>
      </c>
      <c r="M33" s="452"/>
      <c r="N33" s="452"/>
      <c r="O33" s="452"/>
      <c r="P33" s="452"/>
      <c r="Q33" s="348"/>
    </row>
    <row r="34" spans="2:17" ht="70" x14ac:dyDescent="0.15">
      <c r="B34" s="403"/>
      <c r="C34" s="11" t="s">
        <v>516</v>
      </c>
      <c r="D34" s="454"/>
      <c r="E34" s="188" t="s">
        <v>517</v>
      </c>
      <c r="F34" s="25" t="s">
        <v>518</v>
      </c>
      <c r="G34" s="447"/>
      <c r="H34" s="145">
        <v>2</v>
      </c>
      <c r="I34" s="145">
        <v>4</v>
      </c>
      <c r="J34" s="145">
        <v>6</v>
      </c>
      <c r="K34" s="145">
        <v>6</v>
      </c>
      <c r="L34" s="15">
        <f t="shared" si="1"/>
        <v>18</v>
      </c>
      <c r="M34" s="452"/>
      <c r="N34" s="452"/>
      <c r="O34" s="452"/>
      <c r="P34" s="452"/>
      <c r="Q34" s="348"/>
    </row>
    <row r="35" spans="2:17" ht="106" customHeight="1" thickBot="1" x14ac:dyDescent="0.2">
      <c r="B35" s="404"/>
      <c r="C35" s="29" t="s">
        <v>519</v>
      </c>
      <c r="D35" s="454"/>
      <c r="E35" s="189" t="s">
        <v>520</v>
      </c>
      <c r="F35" s="28" t="s">
        <v>521</v>
      </c>
      <c r="G35" s="447"/>
      <c r="H35" s="246">
        <v>1000</v>
      </c>
      <c r="I35" s="246">
        <v>1000</v>
      </c>
      <c r="J35" s="246">
        <v>1000</v>
      </c>
      <c r="K35" s="246">
        <v>2000</v>
      </c>
      <c r="L35" s="31">
        <f t="shared" si="1"/>
        <v>5000</v>
      </c>
      <c r="M35" s="453"/>
      <c r="N35" s="453"/>
      <c r="O35" s="453"/>
      <c r="P35" s="453"/>
      <c r="Q35" s="349"/>
    </row>
    <row r="36" spans="2:17" ht="20" customHeight="1" thickBot="1" x14ac:dyDescent="0.2">
      <c r="B36" s="400" t="s">
        <v>812</v>
      </c>
      <c r="C36" s="401"/>
      <c r="D36" s="401"/>
      <c r="E36" s="401"/>
      <c r="F36" s="401"/>
      <c r="G36" s="401"/>
      <c r="H36" s="401"/>
      <c r="I36" s="401"/>
      <c r="J36" s="401"/>
      <c r="K36" s="401"/>
      <c r="L36" s="401"/>
      <c r="M36" s="401"/>
      <c r="N36" s="401"/>
      <c r="O36" s="401"/>
      <c r="P36" s="401"/>
      <c r="Q36" s="402"/>
    </row>
    <row r="37" spans="2:17" ht="23" customHeight="1" thickBot="1" x14ac:dyDescent="0.2">
      <c r="B37" s="390" t="s">
        <v>813</v>
      </c>
      <c r="C37" s="391"/>
      <c r="D37" s="391"/>
      <c r="E37" s="391"/>
      <c r="F37" s="391"/>
      <c r="G37" s="391"/>
      <c r="H37" s="391"/>
      <c r="I37" s="391"/>
      <c r="J37" s="391"/>
      <c r="K37" s="391"/>
      <c r="L37" s="391"/>
      <c r="M37" s="391"/>
      <c r="N37" s="391"/>
      <c r="O37" s="391"/>
      <c r="P37" s="391"/>
      <c r="Q37" s="392"/>
    </row>
    <row r="38" spans="2:17" ht="134" customHeight="1" x14ac:dyDescent="0.15">
      <c r="B38" s="417" t="s">
        <v>522</v>
      </c>
      <c r="C38" s="4" t="s">
        <v>523</v>
      </c>
      <c r="D38" s="263" t="s">
        <v>775</v>
      </c>
      <c r="E38" s="195" t="s">
        <v>524</v>
      </c>
      <c r="F38" s="180" t="s">
        <v>525</v>
      </c>
      <c r="G38" s="448" t="s">
        <v>778</v>
      </c>
      <c r="H38" s="196">
        <v>0</v>
      </c>
      <c r="I38" s="180">
        <v>1</v>
      </c>
      <c r="J38" s="180">
        <v>1</v>
      </c>
      <c r="K38" s="180">
        <v>0</v>
      </c>
      <c r="L38" s="8">
        <f t="shared" si="1"/>
        <v>2</v>
      </c>
      <c r="M38" s="451">
        <v>312500000</v>
      </c>
      <c r="N38" s="451">
        <v>312500000</v>
      </c>
      <c r="O38" s="451">
        <v>312500000</v>
      </c>
      <c r="P38" s="451">
        <v>312500000</v>
      </c>
      <c r="Q38" s="432">
        <f t="shared" si="0"/>
        <v>1250000000</v>
      </c>
    </row>
    <row r="39" spans="2:17" ht="56" x14ac:dyDescent="0.15">
      <c r="B39" s="403"/>
      <c r="C39" s="11" t="s">
        <v>526</v>
      </c>
      <c r="D39" s="258" t="s">
        <v>776</v>
      </c>
      <c r="E39" s="188" t="s">
        <v>527</v>
      </c>
      <c r="F39" s="25" t="s">
        <v>528</v>
      </c>
      <c r="G39" s="448"/>
      <c r="H39" s="164">
        <v>1</v>
      </c>
      <c r="I39" s="164">
        <v>1</v>
      </c>
      <c r="J39" s="164">
        <v>1</v>
      </c>
      <c r="K39" s="164">
        <v>1</v>
      </c>
      <c r="L39" s="15"/>
      <c r="M39" s="452"/>
      <c r="N39" s="452"/>
      <c r="O39" s="452"/>
      <c r="P39" s="452"/>
      <c r="Q39" s="348"/>
    </row>
    <row r="40" spans="2:17" ht="71" thickBot="1" x14ac:dyDescent="0.2">
      <c r="B40" s="404"/>
      <c r="C40" s="29" t="s">
        <v>529</v>
      </c>
      <c r="D40" s="264" t="s">
        <v>777</v>
      </c>
      <c r="E40" s="29" t="s">
        <v>530</v>
      </c>
      <c r="F40" s="244" t="s">
        <v>531</v>
      </c>
      <c r="G40" s="448"/>
      <c r="H40" s="140">
        <v>0</v>
      </c>
      <c r="I40" s="28">
        <v>1</v>
      </c>
      <c r="J40" s="28">
        <v>0</v>
      </c>
      <c r="K40" s="28">
        <v>0</v>
      </c>
      <c r="L40" s="31">
        <f t="shared" si="1"/>
        <v>1</v>
      </c>
      <c r="M40" s="32">
        <v>0</v>
      </c>
      <c r="N40" s="32">
        <v>100000000</v>
      </c>
      <c r="O40" s="32">
        <v>0</v>
      </c>
      <c r="P40" s="32">
        <v>0</v>
      </c>
      <c r="Q40" s="33">
        <f t="shared" si="0"/>
        <v>100000000</v>
      </c>
    </row>
    <row r="41" spans="2:17" ht="17" thickBot="1" x14ac:dyDescent="0.25">
      <c r="B41" s="455" t="s">
        <v>814</v>
      </c>
      <c r="C41" s="456"/>
      <c r="D41" s="456"/>
      <c r="E41" s="456"/>
      <c r="F41" s="456"/>
      <c r="G41" s="456"/>
      <c r="H41" s="456"/>
      <c r="I41" s="456"/>
      <c r="J41" s="456"/>
      <c r="K41" s="456"/>
      <c r="L41" s="456"/>
      <c r="M41" s="456"/>
      <c r="N41" s="456"/>
      <c r="O41" s="456"/>
      <c r="P41" s="456"/>
      <c r="Q41" s="457"/>
    </row>
    <row r="42" spans="2:17" ht="17" thickBot="1" x14ac:dyDescent="0.25">
      <c r="B42" s="458" t="s">
        <v>815</v>
      </c>
      <c r="C42" s="459"/>
      <c r="D42" s="459"/>
      <c r="E42" s="459"/>
      <c r="F42" s="459"/>
      <c r="G42" s="459"/>
      <c r="H42" s="459"/>
      <c r="I42" s="459"/>
      <c r="J42" s="459"/>
      <c r="K42" s="459"/>
      <c r="L42" s="459"/>
      <c r="M42" s="459"/>
      <c r="N42" s="459"/>
      <c r="O42" s="459"/>
      <c r="P42" s="459"/>
      <c r="Q42" s="460"/>
    </row>
    <row r="43" spans="2:17" ht="210" x14ac:dyDescent="0.15">
      <c r="B43" s="403" t="s">
        <v>532</v>
      </c>
      <c r="C43" s="11" t="s">
        <v>533</v>
      </c>
      <c r="D43" s="257" t="s">
        <v>779</v>
      </c>
      <c r="E43" s="188" t="s">
        <v>534</v>
      </c>
      <c r="F43" s="25" t="s">
        <v>535</v>
      </c>
      <c r="G43" s="449" t="s">
        <v>786</v>
      </c>
      <c r="H43" s="156">
        <v>1</v>
      </c>
      <c r="I43" s="156">
        <v>1</v>
      </c>
      <c r="J43" s="161">
        <v>1</v>
      </c>
      <c r="K43" s="161">
        <v>1</v>
      </c>
      <c r="L43" s="15"/>
      <c r="M43" s="452">
        <v>354000000</v>
      </c>
      <c r="N43" s="452">
        <v>354000000</v>
      </c>
      <c r="O43" s="452">
        <v>554000000</v>
      </c>
      <c r="P43" s="452">
        <v>634000000</v>
      </c>
      <c r="Q43" s="348">
        <f t="shared" si="0"/>
        <v>1896000000</v>
      </c>
    </row>
    <row r="44" spans="2:17" ht="126" x14ac:dyDescent="0.15">
      <c r="B44" s="403"/>
      <c r="C44" s="11" t="s">
        <v>536</v>
      </c>
      <c r="D44" s="265" t="s">
        <v>780</v>
      </c>
      <c r="E44" s="188" t="s">
        <v>537</v>
      </c>
      <c r="F44" s="25" t="s">
        <v>538</v>
      </c>
      <c r="G44" s="450"/>
      <c r="H44" s="156">
        <v>1</v>
      </c>
      <c r="I44" s="156">
        <v>1</v>
      </c>
      <c r="J44" s="161">
        <v>1</v>
      </c>
      <c r="K44" s="161">
        <v>1</v>
      </c>
      <c r="L44" s="15"/>
      <c r="M44" s="452"/>
      <c r="N44" s="452"/>
      <c r="O44" s="452"/>
      <c r="P44" s="452"/>
      <c r="Q44" s="348"/>
    </row>
    <row r="45" spans="2:17" ht="56" x14ac:dyDescent="0.15">
      <c r="B45" s="403"/>
      <c r="C45" s="11" t="s">
        <v>539</v>
      </c>
      <c r="D45" s="265" t="s">
        <v>781</v>
      </c>
      <c r="E45" s="188" t="s">
        <v>540</v>
      </c>
      <c r="F45" s="25" t="s">
        <v>541</v>
      </c>
      <c r="G45" s="450"/>
      <c r="H45" s="25">
        <v>0</v>
      </c>
      <c r="I45" s="25">
        <v>0</v>
      </c>
      <c r="J45" s="135">
        <v>1</v>
      </c>
      <c r="K45" s="135">
        <v>0</v>
      </c>
      <c r="L45" s="15">
        <f t="shared" si="1"/>
        <v>1</v>
      </c>
      <c r="M45" s="452"/>
      <c r="N45" s="452"/>
      <c r="O45" s="452"/>
      <c r="P45" s="452"/>
      <c r="Q45" s="348"/>
    </row>
    <row r="46" spans="2:17" ht="56" x14ac:dyDescent="0.15">
      <c r="B46" s="403"/>
      <c r="C46" s="11" t="s">
        <v>542</v>
      </c>
      <c r="D46" s="265" t="s">
        <v>782</v>
      </c>
      <c r="E46" s="188" t="s">
        <v>543</v>
      </c>
      <c r="F46" s="25" t="s">
        <v>541</v>
      </c>
      <c r="G46" s="450"/>
      <c r="H46" s="25">
        <v>0</v>
      </c>
      <c r="I46" s="25">
        <v>0</v>
      </c>
      <c r="J46" s="135">
        <v>1</v>
      </c>
      <c r="K46" s="135">
        <v>0</v>
      </c>
      <c r="L46" s="15">
        <f t="shared" si="1"/>
        <v>1</v>
      </c>
      <c r="M46" s="452"/>
      <c r="N46" s="452"/>
      <c r="O46" s="452"/>
      <c r="P46" s="452"/>
      <c r="Q46" s="348"/>
    </row>
    <row r="47" spans="2:17" ht="71" thickBot="1" x14ac:dyDescent="0.2">
      <c r="B47" s="403"/>
      <c r="C47" s="11" t="s">
        <v>544</v>
      </c>
      <c r="D47" s="266" t="s">
        <v>783</v>
      </c>
      <c r="E47" s="188" t="s">
        <v>545</v>
      </c>
      <c r="F47" s="25" t="s">
        <v>546</v>
      </c>
      <c r="G47" s="450"/>
      <c r="H47" s="25">
        <v>0</v>
      </c>
      <c r="I47" s="25">
        <v>1</v>
      </c>
      <c r="J47" s="135">
        <v>1</v>
      </c>
      <c r="K47" s="135">
        <v>1</v>
      </c>
      <c r="L47" s="15">
        <f>+H47+I47+J47+K47</f>
        <v>3</v>
      </c>
      <c r="M47" s="16">
        <v>0</v>
      </c>
      <c r="N47" s="16">
        <v>100000000</v>
      </c>
      <c r="O47" s="16">
        <v>50000000</v>
      </c>
      <c r="P47" s="16">
        <v>50000000</v>
      </c>
      <c r="Q47" s="17">
        <f t="shared" si="0"/>
        <v>200000000</v>
      </c>
    </row>
    <row r="48" spans="2:17" ht="154" x14ac:dyDescent="0.15">
      <c r="B48" s="403" t="s">
        <v>547</v>
      </c>
      <c r="C48" s="11" t="s">
        <v>548</v>
      </c>
      <c r="D48" s="260" t="s">
        <v>784</v>
      </c>
      <c r="E48" s="188" t="s">
        <v>549</v>
      </c>
      <c r="F48" s="25" t="s">
        <v>550</v>
      </c>
      <c r="G48" s="450"/>
      <c r="H48" s="156">
        <v>0.2</v>
      </c>
      <c r="I48" s="156">
        <v>0.5</v>
      </c>
      <c r="J48" s="161">
        <v>0.7</v>
      </c>
      <c r="K48" s="161">
        <v>1</v>
      </c>
      <c r="L48" s="15"/>
      <c r="M48" s="16">
        <v>80000000</v>
      </c>
      <c r="N48" s="16">
        <v>300000000</v>
      </c>
      <c r="O48" s="16">
        <v>300000000</v>
      </c>
      <c r="P48" s="16">
        <v>420000000</v>
      </c>
      <c r="Q48" s="17">
        <f t="shared" si="0"/>
        <v>1100000000</v>
      </c>
    </row>
    <row r="49" spans="2:17" ht="57" thickBot="1" x14ac:dyDescent="0.2">
      <c r="B49" s="404"/>
      <c r="C49" s="29" t="s">
        <v>551</v>
      </c>
      <c r="D49" s="259" t="s">
        <v>785</v>
      </c>
      <c r="E49" s="189" t="s">
        <v>552</v>
      </c>
      <c r="F49" s="28" t="s">
        <v>553</v>
      </c>
      <c r="G49" s="450"/>
      <c r="H49" s="210">
        <v>1</v>
      </c>
      <c r="I49" s="210">
        <v>1</v>
      </c>
      <c r="J49" s="247">
        <v>1</v>
      </c>
      <c r="K49" s="247">
        <v>1</v>
      </c>
      <c r="L49" s="31"/>
      <c r="M49" s="32">
        <v>112500000</v>
      </c>
      <c r="N49" s="32">
        <v>112500000</v>
      </c>
      <c r="O49" s="32">
        <v>112500000</v>
      </c>
      <c r="P49" s="32">
        <v>112500000</v>
      </c>
      <c r="Q49" s="33">
        <f t="shared" si="0"/>
        <v>450000000</v>
      </c>
    </row>
    <row r="50" spans="2:17" ht="19" customHeight="1" thickBot="1" x14ac:dyDescent="0.2">
      <c r="B50" s="400" t="s">
        <v>816</v>
      </c>
      <c r="C50" s="401"/>
      <c r="D50" s="401"/>
      <c r="E50" s="401"/>
      <c r="F50" s="401"/>
      <c r="G50" s="401"/>
      <c r="H50" s="401"/>
      <c r="I50" s="401"/>
      <c r="J50" s="401"/>
      <c r="K50" s="401"/>
      <c r="L50" s="401"/>
      <c r="M50" s="401"/>
      <c r="N50" s="401"/>
      <c r="O50" s="401"/>
      <c r="P50" s="401"/>
      <c r="Q50" s="402"/>
    </row>
    <row r="51" spans="2:17" ht="17" customHeight="1" thickBot="1" x14ac:dyDescent="0.2">
      <c r="B51" s="390" t="s">
        <v>817</v>
      </c>
      <c r="C51" s="391"/>
      <c r="D51" s="391"/>
      <c r="E51" s="391"/>
      <c r="F51" s="391"/>
      <c r="G51" s="391"/>
      <c r="H51" s="391"/>
      <c r="I51" s="391"/>
      <c r="J51" s="391"/>
      <c r="K51" s="391"/>
      <c r="L51" s="391"/>
      <c r="M51" s="391"/>
      <c r="N51" s="391"/>
      <c r="O51" s="391"/>
      <c r="P51" s="391"/>
      <c r="Q51" s="392"/>
    </row>
    <row r="52" spans="2:17" ht="42" x14ac:dyDescent="0.15">
      <c r="B52" s="354" t="s">
        <v>554</v>
      </c>
      <c r="C52" s="4" t="s">
        <v>555</v>
      </c>
      <c r="D52" s="488" t="s">
        <v>787</v>
      </c>
      <c r="E52" s="195" t="s">
        <v>556</v>
      </c>
      <c r="F52" s="180" t="s">
        <v>557</v>
      </c>
      <c r="G52" s="490" t="s">
        <v>788</v>
      </c>
      <c r="H52" s="180">
        <v>1</v>
      </c>
      <c r="I52" s="180">
        <v>1</v>
      </c>
      <c r="J52" s="196">
        <v>1</v>
      </c>
      <c r="K52" s="196">
        <v>1</v>
      </c>
      <c r="L52" s="8">
        <f t="shared" si="1"/>
        <v>4</v>
      </c>
      <c r="M52" s="451">
        <v>250000000</v>
      </c>
      <c r="N52" s="451">
        <v>250000000</v>
      </c>
      <c r="O52" s="451">
        <v>250000000</v>
      </c>
      <c r="P52" s="451">
        <v>250000000</v>
      </c>
      <c r="Q52" s="432">
        <f t="shared" si="0"/>
        <v>1000000000</v>
      </c>
    </row>
    <row r="53" spans="2:17" ht="56" x14ac:dyDescent="0.15">
      <c r="B53" s="350"/>
      <c r="C53" s="11" t="s">
        <v>558</v>
      </c>
      <c r="D53" s="466"/>
      <c r="E53" s="188" t="s">
        <v>559</v>
      </c>
      <c r="F53" s="25" t="s">
        <v>560</v>
      </c>
      <c r="G53" s="491"/>
      <c r="H53" s="25">
        <v>1</v>
      </c>
      <c r="I53" s="25">
        <v>1</v>
      </c>
      <c r="J53" s="135">
        <v>1</v>
      </c>
      <c r="K53" s="135">
        <v>1</v>
      </c>
      <c r="L53" s="15">
        <v>1</v>
      </c>
      <c r="M53" s="452"/>
      <c r="N53" s="452"/>
      <c r="O53" s="452"/>
      <c r="P53" s="452"/>
      <c r="Q53" s="348"/>
    </row>
    <row r="54" spans="2:17" ht="50" customHeight="1" x14ac:dyDescent="0.15">
      <c r="B54" s="350"/>
      <c r="C54" s="11" t="s">
        <v>561</v>
      </c>
      <c r="D54" s="466"/>
      <c r="E54" s="188" t="s">
        <v>562</v>
      </c>
      <c r="F54" s="25" t="s">
        <v>563</v>
      </c>
      <c r="G54" s="491"/>
      <c r="H54" s="25">
        <v>0</v>
      </c>
      <c r="I54" s="25">
        <v>1</v>
      </c>
      <c r="J54" s="135">
        <v>1</v>
      </c>
      <c r="K54" s="135">
        <v>1</v>
      </c>
      <c r="L54" s="15">
        <v>1</v>
      </c>
      <c r="M54" s="452"/>
      <c r="N54" s="452"/>
      <c r="O54" s="452"/>
      <c r="P54" s="452"/>
      <c r="Q54" s="348"/>
    </row>
    <row r="55" spans="2:17" ht="57" thickBot="1" x14ac:dyDescent="0.2">
      <c r="B55" s="350"/>
      <c r="C55" s="11" t="s">
        <v>564</v>
      </c>
      <c r="D55" s="489"/>
      <c r="E55" s="188" t="s">
        <v>565</v>
      </c>
      <c r="F55" s="25" t="s">
        <v>566</v>
      </c>
      <c r="G55" s="491"/>
      <c r="H55" s="157">
        <v>0</v>
      </c>
      <c r="I55" s="157">
        <v>1</v>
      </c>
      <c r="J55" s="158">
        <v>1</v>
      </c>
      <c r="K55" s="135">
        <v>1</v>
      </c>
      <c r="L55" s="15">
        <v>1</v>
      </c>
      <c r="M55" s="452"/>
      <c r="N55" s="452"/>
      <c r="O55" s="452"/>
      <c r="P55" s="452"/>
      <c r="Q55" s="348"/>
    </row>
    <row r="56" spans="2:17" ht="29" thickBot="1" x14ac:dyDescent="0.2">
      <c r="B56" s="108" t="s">
        <v>567</v>
      </c>
      <c r="C56" s="11" t="s">
        <v>568</v>
      </c>
      <c r="D56" s="267" t="s">
        <v>789</v>
      </c>
      <c r="E56" s="188" t="s">
        <v>569</v>
      </c>
      <c r="F56" s="25" t="s">
        <v>570</v>
      </c>
      <c r="G56" s="491"/>
      <c r="H56" s="157">
        <v>0</v>
      </c>
      <c r="I56" s="157">
        <v>1</v>
      </c>
      <c r="J56" s="158">
        <v>1</v>
      </c>
      <c r="K56" s="135">
        <v>1</v>
      </c>
      <c r="L56" s="15">
        <v>1</v>
      </c>
      <c r="M56" s="16">
        <v>55000000</v>
      </c>
      <c r="N56" s="16">
        <v>85000000</v>
      </c>
      <c r="O56" s="16">
        <v>85000000</v>
      </c>
      <c r="P56" s="16">
        <v>75000000</v>
      </c>
      <c r="Q56" s="17">
        <f t="shared" si="0"/>
        <v>300000000</v>
      </c>
    </row>
    <row r="57" spans="2:17" ht="43" thickBot="1" x14ac:dyDescent="0.2">
      <c r="B57" s="112" t="s">
        <v>571</v>
      </c>
      <c r="C57" s="29" t="s">
        <v>572</v>
      </c>
      <c r="D57" s="268" t="s">
        <v>790</v>
      </c>
      <c r="E57" s="189" t="s">
        <v>573</v>
      </c>
      <c r="F57" s="28" t="s">
        <v>574</v>
      </c>
      <c r="G57" s="492"/>
      <c r="H57" s="214">
        <v>0</v>
      </c>
      <c r="I57" s="214">
        <v>0</v>
      </c>
      <c r="J57" s="228">
        <v>1</v>
      </c>
      <c r="K57" s="140">
        <v>1</v>
      </c>
      <c r="L57" s="31">
        <v>1</v>
      </c>
      <c r="M57" s="32">
        <v>0</v>
      </c>
      <c r="N57" s="32">
        <v>150000000</v>
      </c>
      <c r="O57" s="32">
        <v>150000000</v>
      </c>
      <c r="P57" s="32">
        <v>150000000</v>
      </c>
      <c r="Q57" s="33">
        <f t="shared" si="0"/>
        <v>450000000</v>
      </c>
    </row>
    <row r="58" spans="2:17" ht="17" customHeight="1" thickBot="1" x14ac:dyDescent="0.2">
      <c r="B58" s="400" t="s">
        <v>818</v>
      </c>
      <c r="C58" s="401"/>
      <c r="D58" s="401"/>
      <c r="E58" s="401"/>
      <c r="F58" s="401"/>
      <c r="G58" s="401"/>
      <c r="H58" s="401"/>
      <c r="I58" s="401"/>
      <c r="J58" s="401"/>
      <c r="K58" s="401"/>
      <c r="L58" s="401"/>
      <c r="M58" s="401"/>
      <c r="N58" s="401"/>
      <c r="O58" s="401"/>
      <c r="P58" s="401"/>
      <c r="Q58" s="402"/>
    </row>
    <row r="59" spans="2:17" ht="19" customHeight="1" thickBot="1" x14ac:dyDescent="0.2">
      <c r="B59" s="390" t="s">
        <v>819</v>
      </c>
      <c r="C59" s="391"/>
      <c r="D59" s="391"/>
      <c r="E59" s="391"/>
      <c r="F59" s="391"/>
      <c r="G59" s="391"/>
      <c r="H59" s="391"/>
      <c r="I59" s="391"/>
      <c r="J59" s="391"/>
      <c r="K59" s="391"/>
      <c r="L59" s="391"/>
      <c r="M59" s="391"/>
      <c r="N59" s="391"/>
      <c r="O59" s="391"/>
      <c r="P59" s="391"/>
      <c r="Q59" s="392"/>
    </row>
    <row r="60" spans="2:17" ht="70" x14ac:dyDescent="0.15">
      <c r="B60" s="417" t="s">
        <v>575</v>
      </c>
      <c r="C60" s="4" t="s">
        <v>576</v>
      </c>
      <c r="D60" s="488" t="s">
        <v>791</v>
      </c>
      <c r="E60" s="195" t="s">
        <v>577</v>
      </c>
      <c r="F60" s="180" t="s">
        <v>578</v>
      </c>
      <c r="G60" s="479" t="s">
        <v>794</v>
      </c>
      <c r="H60" s="248">
        <v>0.5</v>
      </c>
      <c r="I60" s="248">
        <v>0.7</v>
      </c>
      <c r="J60" s="248">
        <v>0.7</v>
      </c>
      <c r="K60" s="249">
        <v>0.7</v>
      </c>
      <c r="L60" s="8"/>
      <c r="M60" s="451">
        <v>325000000</v>
      </c>
      <c r="N60" s="451">
        <v>395000000</v>
      </c>
      <c r="O60" s="451">
        <v>395000000</v>
      </c>
      <c r="P60" s="451">
        <v>385000000</v>
      </c>
      <c r="Q60" s="432">
        <f t="shared" si="0"/>
        <v>1500000000</v>
      </c>
    </row>
    <row r="61" spans="2:17" ht="70" x14ac:dyDescent="0.15">
      <c r="B61" s="403"/>
      <c r="C61" s="11" t="s">
        <v>579</v>
      </c>
      <c r="D61" s="466"/>
      <c r="E61" s="188" t="s">
        <v>580</v>
      </c>
      <c r="F61" s="25" t="s">
        <v>581</v>
      </c>
      <c r="G61" s="479"/>
      <c r="H61" s="159">
        <v>0.1</v>
      </c>
      <c r="I61" s="159">
        <v>0.2</v>
      </c>
      <c r="J61" s="159">
        <v>0.2</v>
      </c>
      <c r="K61" s="156">
        <v>0.2</v>
      </c>
      <c r="L61" s="15"/>
      <c r="M61" s="452"/>
      <c r="N61" s="452"/>
      <c r="O61" s="452"/>
      <c r="P61" s="452"/>
      <c r="Q61" s="348"/>
    </row>
    <row r="62" spans="2:17" ht="70" x14ac:dyDescent="0.15">
      <c r="B62" s="403"/>
      <c r="C62" s="11" t="s">
        <v>582</v>
      </c>
      <c r="D62" s="484" t="s">
        <v>792</v>
      </c>
      <c r="E62" s="188" t="s">
        <v>583</v>
      </c>
      <c r="F62" s="25" t="s">
        <v>584</v>
      </c>
      <c r="G62" s="479"/>
      <c r="H62" s="165">
        <v>0</v>
      </c>
      <c r="I62" s="157">
        <v>1</v>
      </c>
      <c r="J62" s="165">
        <v>0</v>
      </c>
      <c r="K62" s="165">
        <v>0</v>
      </c>
      <c r="L62" s="15">
        <f t="shared" si="1"/>
        <v>1</v>
      </c>
      <c r="M62" s="452">
        <v>100000000</v>
      </c>
      <c r="N62" s="452">
        <v>100000000</v>
      </c>
      <c r="O62" s="452">
        <v>200000000</v>
      </c>
      <c r="P62" s="452">
        <v>200000000</v>
      </c>
      <c r="Q62" s="348">
        <f t="shared" si="0"/>
        <v>600000000</v>
      </c>
    </row>
    <row r="63" spans="2:17" ht="126" x14ac:dyDescent="0.15">
      <c r="B63" s="403"/>
      <c r="C63" s="11" t="s">
        <v>585</v>
      </c>
      <c r="D63" s="484"/>
      <c r="E63" s="188" t="s">
        <v>586</v>
      </c>
      <c r="F63" s="25" t="s">
        <v>587</v>
      </c>
      <c r="G63" s="479"/>
      <c r="H63" s="25">
        <v>3</v>
      </c>
      <c r="I63" s="25">
        <v>2</v>
      </c>
      <c r="J63" s="25">
        <v>2</v>
      </c>
      <c r="K63" s="25">
        <v>1</v>
      </c>
      <c r="L63" s="15">
        <f t="shared" si="1"/>
        <v>8</v>
      </c>
      <c r="M63" s="452"/>
      <c r="N63" s="452"/>
      <c r="O63" s="452"/>
      <c r="P63" s="452"/>
      <c r="Q63" s="348"/>
    </row>
    <row r="64" spans="2:17" ht="56" x14ac:dyDescent="0.15">
      <c r="B64" s="403"/>
      <c r="C64" s="11" t="s">
        <v>588</v>
      </c>
      <c r="D64" s="484"/>
      <c r="E64" s="188" t="s">
        <v>589</v>
      </c>
      <c r="F64" s="25" t="s">
        <v>590</v>
      </c>
      <c r="G64" s="479"/>
      <c r="H64" s="25">
        <v>3</v>
      </c>
      <c r="I64" s="25">
        <v>4</v>
      </c>
      <c r="J64" s="25">
        <v>7</v>
      </c>
      <c r="K64" s="25">
        <v>7</v>
      </c>
      <c r="L64" s="15">
        <f t="shared" si="1"/>
        <v>21</v>
      </c>
      <c r="M64" s="452"/>
      <c r="N64" s="452"/>
      <c r="O64" s="452"/>
      <c r="P64" s="452"/>
      <c r="Q64" s="348"/>
    </row>
    <row r="65" spans="1:19" ht="43" thickBot="1" x14ac:dyDescent="0.2">
      <c r="B65" s="404"/>
      <c r="C65" s="29" t="s">
        <v>591</v>
      </c>
      <c r="D65" s="214" t="s">
        <v>793</v>
      </c>
      <c r="E65" s="29" t="s">
        <v>592</v>
      </c>
      <c r="F65" s="28" t="s">
        <v>593</v>
      </c>
      <c r="G65" s="479"/>
      <c r="H65" s="250">
        <v>1</v>
      </c>
      <c r="I65" s="250">
        <v>1</v>
      </c>
      <c r="J65" s="250">
        <v>1</v>
      </c>
      <c r="K65" s="250">
        <v>1</v>
      </c>
      <c r="L65" s="31"/>
      <c r="M65" s="32">
        <v>250000000</v>
      </c>
      <c r="N65" s="32">
        <v>250000000</v>
      </c>
      <c r="O65" s="32">
        <v>250000000</v>
      </c>
      <c r="P65" s="32">
        <v>250000000</v>
      </c>
      <c r="Q65" s="33">
        <f t="shared" si="0"/>
        <v>1000000000</v>
      </c>
    </row>
    <row r="66" spans="1:19" ht="17" thickBot="1" x14ac:dyDescent="0.25">
      <c r="B66" s="455" t="s">
        <v>820</v>
      </c>
      <c r="C66" s="456"/>
      <c r="D66" s="456"/>
      <c r="E66" s="456"/>
      <c r="F66" s="456"/>
      <c r="G66" s="456"/>
      <c r="H66" s="456"/>
      <c r="I66" s="456"/>
      <c r="J66" s="456"/>
      <c r="K66" s="456"/>
      <c r="L66" s="456"/>
      <c r="M66" s="456"/>
      <c r="N66" s="456"/>
      <c r="O66" s="456"/>
      <c r="P66" s="456"/>
      <c r="Q66" s="457"/>
    </row>
    <row r="67" spans="1:19" ht="17" thickBot="1" x14ac:dyDescent="0.2">
      <c r="B67" s="485" t="s">
        <v>821</v>
      </c>
      <c r="C67" s="486"/>
      <c r="D67" s="486"/>
      <c r="E67" s="486"/>
      <c r="F67" s="486"/>
      <c r="G67" s="486"/>
      <c r="H67" s="486"/>
      <c r="I67" s="486"/>
      <c r="J67" s="486"/>
      <c r="K67" s="486"/>
      <c r="L67" s="486"/>
      <c r="M67" s="486"/>
      <c r="N67" s="486"/>
      <c r="O67" s="486"/>
      <c r="P67" s="486"/>
      <c r="Q67" s="487"/>
    </row>
    <row r="68" spans="1:19" ht="42" x14ac:dyDescent="0.15">
      <c r="B68" s="354" t="s">
        <v>594</v>
      </c>
      <c r="C68" s="4" t="s">
        <v>595</v>
      </c>
      <c r="D68" s="260" t="s">
        <v>795</v>
      </c>
      <c r="E68" s="195" t="s">
        <v>596</v>
      </c>
      <c r="F68" s="180" t="s">
        <v>597</v>
      </c>
      <c r="G68" s="481" t="s">
        <v>799</v>
      </c>
      <c r="H68" s="249">
        <v>1</v>
      </c>
      <c r="I68" s="249">
        <v>1</v>
      </c>
      <c r="J68" s="251">
        <v>1</v>
      </c>
      <c r="K68" s="251">
        <v>1</v>
      </c>
      <c r="L68" s="8"/>
      <c r="M68" s="451">
        <v>300000000</v>
      </c>
      <c r="N68" s="451">
        <v>375000000</v>
      </c>
      <c r="O68" s="451">
        <v>375000000</v>
      </c>
      <c r="P68" s="451">
        <v>350000000</v>
      </c>
      <c r="Q68" s="432">
        <f t="shared" si="0"/>
        <v>1400000000</v>
      </c>
    </row>
    <row r="69" spans="1:19" ht="43" thickBot="1" x14ac:dyDescent="0.2">
      <c r="B69" s="350"/>
      <c r="C69" s="22" t="s">
        <v>598</v>
      </c>
      <c r="D69" s="269" t="s">
        <v>796</v>
      </c>
      <c r="E69" s="192" t="s">
        <v>599</v>
      </c>
      <c r="F69" s="157" t="s">
        <v>600</v>
      </c>
      <c r="G69" s="482"/>
      <c r="H69" s="159">
        <v>0.5</v>
      </c>
      <c r="I69" s="159">
        <v>1</v>
      </c>
      <c r="J69" s="160">
        <v>0.5</v>
      </c>
      <c r="K69" s="160">
        <v>1</v>
      </c>
      <c r="L69" s="15"/>
      <c r="M69" s="452"/>
      <c r="N69" s="452"/>
      <c r="O69" s="452"/>
      <c r="P69" s="452"/>
      <c r="Q69" s="348"/>
    </row>
    <row r="70" spans="1:19" ht="15" thickBot="1" x14ac:dyDescent="0.2">
      <c r="B70" s="108" t="s">
        <v>601</v>
      </c>
      <c r="C70" s="11" t="s">
        <v>602</v>
      </c>
      <c r="D70" s="267" t="s">
        <v>797</v>
      </c>
      <c r="E70" s="188" t="s">
        <v>603</v>
      </c>
      <c r="F70" s="25" t="s">
        <v>604</v>
      </c>
      <c r="G70" s="482"/>
      <c r="H70" s="156">
        <v>1</v>
      </c>
      <c r="I70" s="156">
        <v>1</v>
      </c>
      <c r="J70" s="161">
        <v>1</v>
      </c>
      <c r="K70" s="161">
        <v>1</v>
      </c>
      <c r="L70" s="15"/>
      <c r="M70" s="16">
        <v>100000000</v>
      </c>
      <c r="N70" s="16">
        <v>100000000</v>
      </c>
      <c r="O70" s="16">
        <v>100000000</v>
      </c>
      <c r="P70" s="16">
        <v>100000000</v>
      </c>
      <c r="Q70" s="17">
        <f t="shared" si="0"/>
        <v>400000000</v>
      </c>
    </row>
    <row r="71" spans="1:19" ht="57" thickBot="1" x14ac:dyDescent="0.2">
      <c r="B71" s="112" t="s">
        <v>605</v>
      </c>
      <c r="C71" s="29" t="s">
        <v>606</v>
      </c>
      <c r="D71" s="261" t="s">
        <v>798</v>
      </c>
      <c r="E71" s="189" t="s">
        <v>607</v>
      </c>
      <c r="F71" s="28" t="s">
        <v>608</v>
      </c>
      <c r="G71" s="483"/>
      <c r="H71" s="210">
        <v>1</v>
      </c>
      <c r="I71" s="210">
        <v>1</v>
      </c>
      <c r="J71" s="247">
        <v>1</v>
      </c>
      <c r="K71" s="247">
        <v>1</v>
      </c>
      <c r="L71" s="31"/>
      <c r="M71" s="32">
        <v>250000000</v>
      </c>
      <c r="N71" s="32">
        <v>325000000</v>
      </c>
      <c r="O71" s="32">
        <v>325000000</v>
      </c>
      <c r="P71" s="32">
        <v>300000000</v>
      </c>
      <c r="Q71" s="33">
        <f t="shared" si="0"/>
        <v>1200000000</v>
      </c>
    </row>
    <row r="72" spans="1:19" ht="15" customHeight="1" thickBot="1" x14ac:dyDescent="0.25">
      <c r="B72" s="455" t="s">
        <v>822</v>
      </c>
      <c r="C72" s="456"/>
      <c r="D72" s="456"/>
      <c r="E72" s="456"/>
      <c r="F72" s="456"/>
      <c r="G72" s="456"/>
      <c r="H72" s="456"/>
      <c r="I72" s="456"/>
      <c r="J72" s="456"/>
      <c r="K72" s="456"/>
      <c r="L72" s="456"/>
      <c r="M72" s="456"/>
      <c r="N72" s="456"/>
      <c r="O72" s="456"/>
      <c r="P72" s="456"/>
      <c r="Q72" s="457"/>
    </row>
    <row r="73" spans="1:19" ht="19" customHeight="1" thickBot="1" x14ac:dyDescent="0.2">
      <c r="B73" s="475" t="s">
        <v>823</v>
      </c>
      <c r="C73" s="476"/>
      <c r="D73" s="476"/>
      <c r="E73" s="476"/>
      <c r="F73" s="476"/>
      <c r="G73" s="476"/>
      <c r="H73" s="476"/>
      <c r="I73" s="476"/>
      <c r="J73" s="476"/>
      <c r="K73" s="476"/>
      <c r="L73" s="476"/>
      <c r="M73" s="476"/>
      <c r="N73" s="476"/>
      <c r="O73" s="476"/>
      <c r="P73" s="476"/>
      <c r="Q73" s="477"/>
    </row>
    <row r="74" spans="1:19" ht="155" thickBot="1" x14ac:dyDescent="0.2">
      <c r="B74" s="111" t="s">
        <v>609</v>
      </c>
      <c r="C74" s="4" t="s">
        <v>610</v>
      </c>
      <c r="D74" s="252" t="s">
        <v>800</v>
      </c>
      <c r="E74" s="223" t="s">
        <v>611</v>
      </c>
      <c r="F74" s="194" t="s">
        <v>612</v>
      </c>
      <c r="G74" s="194" t="s">
        <v>801</v>
      </c>
      <c r="H74" s="253">
        <v>0</v>
      </c>
      <c r="I74" s="253">
        <v>1</v>
      </c>
      <c r="J74" s="254">
        <v>0</v>
      </c>
      <c r="K74" s="254">
        <v>1</v>
      </c>
      <c r="L74" s="8">
        <f t="shared" si="1"/>
        <v>2</v>
      </c>
      <c r="M74" s="9">
        <v>0</v>
      </c>
      <c r="N74" s="9">
        <v>120000000</v>
      </c>
      <c r="O74" s="9">
        <v>0</v>
      </c>
      <c r="P74" s="9">
        <v>120000000</v>
      </c>
      <c r="Q74" s="10">
        <f t="shared" si="0"/>
        <v>240000000</v>
      </c>
    </row>
    <row r="75" spans="1:19" ht="126" x14ac:dyDescent="0.15">
      <c r="B75" s="350" t="s">
        <v>613</v>
      </c>
      <c r="C75" s="11" t="s">
        <v>614</v>
      </c>
      <c r="D75" s="257" t="s">
        <v>802</v>
      </c>
      <c r="E75" s="188" t="s">
        <v>615</v>
      </c>
      <c r="F75" s="25" t="s">
        <v>616</v>
      </c>
      <c r="G75" s="478" t="s">
        <v>805</v>
      </c>
      <c r="H75" s="156">
        <v>1</v>
      </c>
      <c r="I75" s="156">
        <v>1</v>
      </c>
      <c r="J75" s="156">
        <v>1</v>
      </c>
      <c r="K75" s="156">
        <v>1</v>
      </c>
      <c r="L75" s="15"/>
      <c r="M75" s="16">
        <v>185000000</v>
      </c>
      <c r="N75" s="16">
        <v>220000000</v>
      </c>
      <c r="O75" s="16">
        <v>220000000</v>
      </c>
      <c r="P75" s="16">
        <v>220000000</v>
      </c>
      <c r="Q75" s="17">
        <f t="shared" si="0"/>
        <v>845000000</v>
      </c>
    </row>
    <row r="76" spans="1:19" ht="56" x14ac:dyDescent="0.15">
      <c r="B76" s="350"/>
      <c r="C76" s="11" t="s">
        <v>617</v>
      </c>
      <c r="D76" s="258" t="s">
        <v>803</v>
      </c>
      <c r="E76" s="188" t="s">
        <v>618</v>
      </c>
      <c r="F76" s="25" t="s">
        <v>619</v>
      </c>
      <c r="G76" s="479"/>
      <c r="H76" s="156">
        <v>1</v>
      </c>
      <c r="I76" s="156">
        <v>1</v>
      </c>
      <c r="J76" s="156">
        <v>1</v>
      </c>
      <c r="K76" s="156">
        <v>1</v>
      </c>
      <c r="L76" s="15"/>
      <c r="M76" s="16">
        <v>400000000</v>
      </c>
      <c r="N76" s="16">
        <v>1200000000</v>
      </c>
      <c r="O76" s="16">
        <v>1200000000</v>
      </c>
      <c r="P76" s="16">
        <v>4700000000</v>
      </c>
      <c r="Q76" s="17">
        <f t="shared" si="0"/>
        <v>7500000000</v>
      </c>
    </row>
    <row r="77" spans="1:19" ht="71" thickBot="1" x14ac:dyDescent="0.2">
      <c r="B77" s="355"/>
      <c r="C77" s="34" t="s">
        <v>620</v>
      </c>
      <c r="D77" s="269" t="s">
        <v>804</v>
      </c>
      <c r="E77" s="193" t="s">
        <v>621</v>
      </c>
      <c r="F77" s="166" t="s">
        <v>622</v>
      </c>
      <c r="G77" s="480"/>
      <c r="H77" s="166">
        <v>0</v>
      </c>
      <c r="I77" s="166">
        <v>4</v>
      </c>
      <c r="J77" s="166">
        <v>0</v>
      </c>
      <c r="K77" s="166">
        <v>0</v>
      </c>
      <c r="L77" s="35">
        <f t="shared" si="1"/>
        <v>4</v>
      </c>
      <c r="M77" s="36">
        <v>0</v>
      </c>
      <c r="N77" s="36">
        <v>700000000</v>
      </c>
      <c r="O77" s="36">
        <v>0</v>
      </c>
      <c r="P77" s="36">
        <v>0</v>
      </c>
      <c r="Q77" s="167">
        <f t="shared" si="0"/>
        <v>700000000</v>
      </c>
    </row>
    <row r="78" spans="1:19" ht="19" customHeight="1" thickBot="1" x14ac:dyDescent="0.2">
      <c r="A78" s="40"/>
      <c r="B78" s="178"/>
      <c r="C78" s="178"/>
      <c r="D78" s="178"/>
      <c r="E78" s="178"/>
      <c r="F78" s="178"/>
      <c r="G78" s="178"/>
      <c r="H78" s="178"/>
      <c r="I78" s="178"/>
      <c r="J78" s="178"/>
      <c r="K78" s="178"/>
      <c r="L78" s="178"/>
      <c r="M78" s="96"/>
      <c r="N78" s="96"/>
      <c r="O78" s="96"/>
      <c r="P78" s="255" t="s">
        <v>671</v>
      </c>
      <c r="Q78" s="256">
        <v>33671000000</v>
      </c>
      <c r="R78" s="40"/>
      <c r="S78" s="40"/>
    </row>
    <row r="79" spans="1:19" ht="21" customHeight="1" x14ac:dyDescent="0.15">
      <c r="A79" s="40"/>
      <c r="B79" s="178"/>
      <c r="C79" s="178"/>
      <c r="D79" s="178"/>
      <c r="E79" s="178"/>
      <c r="F79" s="178"/>
      <c r="G79" s="178"/>
      <c r="H79" s="100"/>
      <c r="I79" s="100"/>
      <c r="J79" s="100"/>
      <c r="K79" s="100"/>
      <c r="L79" s="100"/>
      <c r="M79" s="97"/>
      <c r="N79" s="48"/>
      <c r="O79" s="97"/>
      <c r="P79" s="48"/>
      <c r="Q79" s="40"/>
      <c r="R79" s="40"/>
      <c r="S79" s="40"/>
    </row>
    <row r="80" spans="1:19" x14ac:dyDescent="0.15">
      <c r="A80" s="40"/>
      <c r="B80" s="178"/>
      <c r="C80" s="178"/>
      <c r="D80" s="178"/>
      <c r="E80" s="178"/>
      <c r="F80" s="178"/>
      <c r="G80" s="178"/>
      <c r="H80" s="100"/>
      <c r="I80" s="100"/>
      <c r="J80" s="100"/>
      <c r="K80" s="100"/>
      <c r="L80" s="100"/>
      <c r="M80" s="40"/>
      <c r="N80" s="40"/>
      <c r="O80" s="40"/>
      <c r="P80" s="40"/>
      <c r="Q80" s="40"/>
      <c r="R80" s="40"/>
      <c r="S80" s="40"/>
    </row>
    <row r="81" spans="1:19" x14ac:dyDescent="0.15">
      <c r="A81" s="40"/>
      <c r="B81" s="178"/>
      <c r="C81" s="178"/>
      <c r="D81" s="178"/>
      <c r="E81" s="178"/>
      <c r="F81" s="178"/>
      <c r="G81" s="178"/>
      <c r="H81" s="100"/>
      <c r="I81" s="100"/>
      <c r="J81" s="100"/>
      <c r="K81" s="100"/>
      <c r="L81" s="100"/>
      <c r="M81" s="98"/>
      <c r="N81" s="40"/>
      <c r="O81" s="40"/>
      <c r="P81" s="40"/>
      <c r="Q81" s="40"/>
      <c r="R81" s="40"/>
      <c r="S81" s="40"/>
    </row>
    <row r="82" spans="1:19" ht="32.25" customHeight="1" x14ac:dyDescent="0.15">
      <c r="A82" s="40"/>
      <c r="B82" s="178"/>
      <c r="C82" s="178"/>
      <c r="D82" s="178"/>
      <c r="E82" s="178"/>
      <c r="F82" s="178"/>
      <c r="G82" s="178"/>
      <c r="H82" s="100"/>
      <c r="I82" s="100"/>
      <c r="J82" s="100"/>
      <c r="K82" s="100"/>
      <c r="L82" s="100"/>
      <c r="M82" s="40"/>
      <c r="N82" s="40"/>
      <c r="O82" s="43"/>
      <c r="P82" s="43"/>
      <c r="Q82" s="43"/>
      <c r="R82" s="43"/>
      <c r="S82" s="40"/>
    </row>
    <row r="83" spans="1:19" x14ac:dyDescent="0.15">
      <c r="A83" s="40"/>
      <c r="B83" s="178"/>
      <c r="C83" s="178"/>
      <c r="D83" s="178"/>
      <c r="E83" s="178"/>
      <c r="F83" s="178"/>
      <c r="G83" s="178"/>
      <c r="H83" s="100"/>
      <c r="I83" s="100"/>
      <c r="J83" s="100"/>
      <c r="K83" s="100"/>
      <c r="L83" s="100"/>
      <c r="M83" s="99"/>
      <c r="N83" s="40"/>
      <c r="O83" s="100"/>
      <c r="P83" s="101"/>
      <c r="Q83" s="93"/>
      <c r="R83" s="93"/>
      <c r="S83" s="40"/>
    </row>
    <row r="84" spans="1:19" x14ac:dyDescent="0.15">
      <c r="A84" s="40"/>
      <c r="B84" s="178"/>
      <c r="C84" s="178"/>
      <c r="D84" s="178"/>
      <c r="E84" s="178"/>
      <c r="F84" s="178"/>
      <c r="G84" s="178"/>
      <c r="H84" s="100"/>
      <c r="I84" s="100"/>
      <c r="J84" s="100"/>
      <c r="K84" s="100"/>
      <c r="L84" s="100"/>
      <c r="M84" s="99"/>
      <c r="N84" s="40"/>
      <c r="O84" s="100"/>
      <c r="P84" s="101"/>
      <c r="Q84" s="94"/>
      <c r="R84" s="94"/>
      <c r="S84" s="40"/>
    </row>
    <row r="85" spans="1:19" x14ac:dyDescent="0.15">
      <c r="A85" s="40"/>
      <c r="B85" s="178"/>
      <c r="C85" s="178"/>
      <c r="D85" s="178"/>
      <c r="E85" s="178"/>
      <c r="F85" s="178"/>
      <c r="G85" s="178"/>
      <c r="H85" s="100"/>
      <c r="I85" s="100"/>
      <c r="J85" s="100"/>
      <c r="K85" s="100"/>
      <c r="L85" s="100"/>
      <c r="M85" s="98"/>
      <c r="N85" s="40"/>
      <c r="O85" s="100"/>
      <c r="P85" s="101"/>
      <c r="Q85" s="93"/>
      <c r="R85" s="93"/>
      <c r="S85" s="40"/>
    </row>
    <row r="86" spans="1:19" x14ac:dyDescent="0.15">
      <c r="A86" s="40"/>
      <c r="B86" s="178"/>
      <c r="C86" s="178"/>
      <c r="D86" s="178"/>
      <c r="E86" s="178"/>
      <c r="F86" s="178"/>
      <c r="G86" s="178"/>
      <c r="H86" s="100"/>
      <c r="I86" s="100"/>
      <c r="J86" s="100"/>
      <c r="K86" s="100"/>
      <c r="L86" s="100"/>
      <c r="M86" s="98"/>
      <c r="N86" s="40"/>
      <c r="O86" s="100"/>
      <c r="P86" s="101"/>
      <c r="Q86" s="94"/>
      <c r="R86" s="94"/>
      <c r="S86" s="40"/>
    </row>
    <row r="87" spans="1:19" x14ac:dyDescent="0.15">
      <c r="A87" s="40"/>
      <c r="B87" s="178"/>
      <c r="C87" s="178"/>
      <c r="D87" s="178"/>
      <c r="E87" s="178"/>
      <c r="F87" s="178"/>
      <c r="G87" s="178"/>
      <c r="H87" s="100"/>
      <c r="I87" s="100"/>
      <c r="J87" s="100"/>
      <c r="K87" s="100"/>
      <c r="L87" s="100"/>
      <c r="M87" s="40"/>
      <c r="N87" s="40"/>
      <c r="O87" s="102"/>
      <c r="P87" s="103"/>
      <c r="Q87" s="103"/>
      <c r="R87" s="40"/>
      <c r="S87" s="40"/>
    </row>
    <row r="88" spans="1:19" x14ac:dyDescent="0.15">
      <c r="A88" s="40"/>
      <c r="B88" s="178"/>
      <c r="C88" s="178"/>
      <c r="D88" s="178"/>
      <c r="E88" s="178"/>
      <c r="F88" s="178"/>
      <c r="G88" s="178"/>
      <c r="H88" s="100"/>
      <c r="I88" s="100"/>
      <c r="J88" s="100"/>
      <c r="K88" s="100"/>
      <c r="L88" s="100"/>
      <c r="M88" s="40"/>
      <c r="N88" s="40"/>
      <c r="O88" s="40"/>
      <c r="P88" s="104"/>
      <c r="Q88" s="37"/>
      <c r="R88" s="40"/>
      <c r="S88" s="40"/>
    </row>
    <row r="89" spans="1:19" x14ac:dyDescent="0.15">
      <c r="A89" s="40"/>
      <c r="B89" s="178"/>
      <c r="C89" s="178"/>
      <c r="D89" s="178"/>
      <c r="E89" s="178"/>
      <c r="F89" s="178"/>
      <c r="G89" s="178"/>
      <c r="H89" s="100"/>
      <c r="I89" s="100"/>
      <c r="J89" s="100"/>
      <c r="K89" s="100"/>
      <c r="L89" s="100"/>
      <c r="M89" s="40"/>
      <c r="N89" s="40"/>
      <c r="O89" s="40"/>
      <c r="P89" s="40"/>
      <c r="Q89" s="105"/>
      <c r="R89" s="40"/>
      <c r="S89" s="40"/>
    </row>
    <row r="90" spans="1:19" x14ac:dyDescent="0.15">
      <c r="A90" s="40"/>
      <c r="B90" s="178"/>
      <c r="C90" s="178"/>
      <c r="D90" s="178"/>
      <c r="E90" s="178"/>
      <c r="F90" s="178"/>
      <c r="G90" s="178"/>
      <c r="H90" s="100"/>
      <c r="I90" s="100"/>
      <c r="J90" s="100"/>
      <c r="K90" s="100"/>
      <c r="L90" s="100"/>
      <c r="M90" s="40"/>
      <c r="N90" s="40"/>
      <c r="O90" s="40"/>
      <c r="P90" s="40"/>
      <c r="Q90" s="40"/>
      <c r="R90" s="40"/>
      <c r="S90" s="40"/>
    </row>
    <row r="91" spans="1:19" x14ac:dyDescent="0.15">
      <c r="A91" s="40"/>
      <c r="B91" s="178"/>
      <c r="C91" s="178"/>
      <c r="D91" s="178"/>
      <c r="E91" s="178"/>
      <c r="F91" s="178"/>
      <c r="G91" s="178"/>
      <c r="H91" s="100"/>
      <c r="I91" s="100"/>
      <c r="J91" s="100"/>
      <c r="K91" s="100"/>
      <c r="L91" s="100"/>
      <c r="M91" s="40"/>
      <c r="N91" s="40"/>
      <c r="O91" s="40"/>
      <c r="P91" s="40"/>
      <c r="Q91" s="40"/>
      <c r="R91" s="40"/>
      <c r="S91" s="40"/>
    </row>
    <row r="92" spans="1:19" x14ac:dyDescent="0.15">
      <c r="A92" s="40"/>
      <c r="B92" s="178"/>
      <c r="C92" s="178"/>
      <c r="D92" s="178"/>
      <c r="E92" s="178"/>
      <c r="F92" s="178"/>
      <c r="G92" s="178"/>
      <c r="H92" s="100"/>
      <c r="I92" s="100"/>
      <c r="J92" s="100"/>
      <c r="K92" s="100"/>
      <c r="L92" s="100"/>
      <c r="M92" s="40"/>
      <c r="N92" s="40"/>
      <c r="O92" s="40"/>
      <c r="P92" s="40"/>
      <c r="Q92" s="98"/>
      <c r="R92" s="40"/>
      <c r="S92" s="40"/>
    </row>
    <row r="93" spans="1:19" x14ac:dyDescent="0.15">
      <c r="A93" s="40"/>
      <c r="B93" s="178"/>
      <c r="C93" s="178"/>
      <c r="D93" s="178"/>
      <c r="E93" s="178"/>
      <c r="F93" s="178"/>
      <c r="G93" s="178"/>
      <c r="H93" s="100"/>
      <c r="I93" s="100"/>
      <c r="J93" s="100"/>
      <c r="K93" s="100"/>
      <c r="L93" s="100"/>
      <c r="M93" s="40"/>
      <c r="N93" s="40"/>
      <c r="O93" s="45"/>
      <c r="P93" s="45"/>
      <c r="Q93" s="37"/>
      <c r="R93" s="44"/>
      <c r="S93" s="40"/>
    </row>
    <row r="94" spans="1:19" x14ac:dyDescent="0.15">
      <c r="A94" s="40"/>
      <c r="B94" s="178"/>
      <c r="C94" s="40"/>
      <c r="D94" s="40"/>
      <c r="E94" s="178"/>
      <c r="F94" s="40"/>
      <c r="G94" s="40"/>
      <c r="H94" s="100"/>
      <c r="I94" s="100"/>
      <c r="J94" s="100"/>
      <c r="K94" s="100"/>
      <c r="L94" s="100"/>
      <c r="M94" s="40"/>
      <c r="N94" s="40"/>
      <c r="O94" s="45"/>
      <c r="P94" s="45"/>
      <c r="Q94" s="37"/>
      <c r="R94" s="45"/>
      <c r="S94" s="40"/>
    </row>
    <row r="95" spans="1:19" x14ac:dyDescent="0.15">
      <c r="A95" s="40"/>
      <c r="B95" s="178"/>
      <c r="C95" s="178"/>
      <c r="D95" s="178"/>
      <c r="E95" s="178"/>
      <c r="F95" s="178"/>
      <c r="G95" s="178"/>
      <c r="H95" s="100"/>
      <c r="I95" s="100"/>
      <c r="J95" s="100"/>
      <c r="K95" s="100"/>
      <c r="L95" s="100"/>
      <c r="M95" s="40"/>
      <c r="N95" s="40"/>
      <c r="O95" s="45"/>
      <c r="P95" s="45"/>
      <c r="Q95" s="37"/>
      <c r="R95" s="45"/>
      <c r="S95" s="40"/>
    </row>
    <row r="96" spans="1:19" x14ac:dyDescent="0.15">
      <c r="A96" s="40"/>
      <c r="B96" s="178"/>
      <c r="C96" s="178"/>
      <c r="D96" s="178"/>
      <c r="E96" s="178"/>
      <c r="F96" s="178"/>
      <c r="G96" s="178"/>
      <c r="H96" s="100"/>
      <c r="I96" s="100"/>
      <c r="J96" s="100"/>
      <c r="K96" s="100"/>
      <c r="L96" s="100"/>
      <c r="M96" s="40"/>
      <c r="N96" s="40"/>
      <c r="O96" s="104"/>
      <c r="P96" s="104"/>
      <c r="Q96" s="37"/>
      <c r="R96" s="45"/>
      <c r="S96" s="40"/>
    </row>
    <row r="97" spans="1:19" x14ac:dyDescent="0.15">
      <c r="A97" s="40"/>
      <c r="B97" s="178"/>
      <c r="C97" s="178"/>
      <c r="D97" s="178"/>
      <c r="E97" s="178"/>
      <c r="F97" s="178"/>
      <c r="G97" s="178"/>
      <c r="H97" s="100"/>
      <c r="I97" s="100"/>
      <c r="J97" s="100"/>
      <c r="K97" s="100"/>
      <c r="L97" s="100"/>
      <c r="M97" s="40"/>
      <c r="N97" s="40"/>
      <c r="O97" s="40"/>
      <c r="P97" s="40"/>
      <c r="Q97" s="37"/>
      <c r="R97" s="40"/>
      <c r="S97" s="40"/>
    </row>
    <row r="98" spans="1:19" x14ac:dyDescent="0.15">
      <c r="A98" s="40"/>
      <c r="B98" s="178"/>
      <c r="C98" s="178"/>
      <c r="D98" s="178"/>
      <c r="E98" s="178"/>
      <c r="F98" s="178"/>
      <c r="G98" s="178"/>
      <c r="H98" s="100"/>
      <c r="I98" s="100"/>
      <c r="J98" s="100"/>
      <c r="K98" s="100"/>
      <c r="L98" s="100"/>
      <c r="M98" s="40"/>
      <c r="N98" s="40"/>
      <c r="O98" s="40"/>
      <c r="P98" s="40"/>
      <c r="Q98" s="37"/>
      <c r="R98" s="40"/>
      <c r="S98" s="40"/>
    </row>
    <row r="99" spans="1:19" x14ac:dyDescent="0.15">
      <c r="A99" s="40"/>
      <c r="B99" s="178"/>
      <c r="C99" s="178"/>
      <c r="D99" s="178"/>
      <c r="E99" s="178"/>
      <c r="F99" s="178"/>
      <c r="G99" s="178"/>
      <c r="H99" s="100"/>
      <c r="I99" s="100"/>
      <c r="J99" s="100"/>
      <c r="K99" s="100"/>
      <c r="L99" s="100"/>
      <c r="M99" s="40"/>
      <c r="N99" s="40"/>
      <c r="O99" s="40"/>
      <c r="P99" s="40"/>
      <c r="Q99" s="37"/>
      <c r="R99" s="40"/>
      <c r="S99" s="40"/>
    </row>
    <row r="100" spans="1:19" x14ac:dyDescent="0.15">
      <c r="A100" s="40"/>
      <c r="B100" s="178"/>
      <c r="C100" s="178"/>
      <c r="D100" s="178"/>
      <c r="E100" s="178"/>
      <c r="F100" s="178"/>
      <c r="G100" s="178"/>
      <c r="H100" s="100"/>
      <c r="I100" s="100"/>
      <c r="J100" s="100"/>
      <c r="K100" s="100"/>
      <c r="L100" s="100"/>
      <c r="M100" s="40"/>
      <c r="N100" s="40"/>
      <c r="O100" s="45"/>
      <c r="P100" s="45"/>
      <c r="Q100" s="106"/>
      <c r="R100" s="40"/>
      <c r="S100" s="40"/>
    </row>
    <row r="101" spans="1:19" x14ac:dyDescent="0.15">
      <c r="A101" s="40"/>
      <c r="B101" s="178"/>
      <c r="C101" s="178"/>
      <c r="D101" s="178"/>
      <c r="E101" s="178"/>
      <c r="F101" s="178"/>
      <c r="G101" s="178"/>
      <c r="H101" s="100"/>
      <c r="I101" s="100"/>
      <c r="J101" s="178"/>
      <c r="K101" s="100"/>
      <c r="L101" s="100"/>
      <c r="M101" s="40"/>
      <c r="N101" s="40"/>
      <c r="O101" s="45"/>
      <c r="P101" s="45"/>
      <c r="Q101" s="95"/>
      <c r="R101" s="46"/>
      <c r="S101" s="40"/>
    </row>
    <row r="102" spans="1:19" x14ac:dyDescent="0.15">
      <c r="A102" s="40"/>
      <c r="B102" s="178"/>
      <c r="C102" s="178"/>
      <c r="D102" s="178"/>
      <c r="E102" s="178"/>
      <c r="F102" s="178"/>
      <c r="G102" s="178"/>
      <c r="H102" s="100"/>
      <c r="I102" s="100"/>
      <c r="J102" s="178"/>
      <c r="K102" s="100"/>
      <c r="L102" s="100"/>
      <c r="M102" s="40"/>
      <c r="N102" s="40"/>
      <c r="O102" s="45"/>
      <c r="P102" s="45"/>
      <c r="Q102" s="95"/>
      <c r="R102" s="40"/>
      <c r="S102" s="40"/>
    </row>
    <row r="103" spans="1:19" x14ac:dyDescent="0.15">
      <c r="A103" s="40"/>
      <c r="B103" s="178"/>
      <c r="C103" s="178"/>
      <c r="D103" s="178"/>
      <c r="E103" s="178"/>
      <c r="F103" s="178"/>
      <c r="G103" s="178"/>
      <c r="H103" s="100"/>
      <c r="I103" s="100"/>
      <c r="J103" s="100"/>
      <c r="K103" s="100"/>
      <c r="L103" s="100"/>
      <c r="M103" s="40"/>
      <c r="N103" s="40"/>
      <c r="O103" s="45"/>
      <c r="P103" s="45"/>
      <c r="Q103" s="95"/>
      <c r="R103" s="40"/>
      <c r="S103" s="40"/>
    </row>
    <row r="104" spans="1:19" x14ac:dyDescent="0.15">
      <c r="A104" s="40"/>
      <c r="B104" s="178"/>
      <c r="C104" s="178"/>
      <c r="D104" s="178"/>
      <c r="E104" s="178"/>
      <c r="F104" s="178"/>
      <c r="G104" s="178"/>
      <c r="H104" s="100"/>
      <c r="I104" s="100"/>
      <c r="J104" s="100"/>
      <c r="K104" s="100"/>
      <c r="L104" s="100"/>
      <c r="M104" s="40"/>
      <c r="N104" s="40"/>
      <c r="O104" s="45"/>
      <c r="P104" s="45"/>
      <c r="Q104" s="95"/>
      <c r="R104" s="40"/>
      <c r="S104" s="40"/>
    </row>
    <row r="105" spans="1:19" x14ac:dyDescent="0.15">
      <c r="A105" s="40"/>
      <c r="B105" s="178"/>
      <c r="C105" s="178"/>
      <c r="D105" s="178"/>
      <c r="E105" s="178"/>
      <c r="F105" s="178"/>
      <c r="G105" s="178"/>
      <c r="H105" s="100"/>
      <c r="I105" s="100"/>
      <c r="J105" s="100"/>
      <c r="K105" s="100"/>
      <c r="L105" s="100"/>
      <c r="M105" s="40"/>
      <c r="N105" s="40"/>
      <c r="O105" s="45"/>
      <c r="P105" s="45"/>
      <c r="Q105" s="95"/>
      <c r="R105" s="40"/>
      <c r="S105" s="40"/>
    </row>
    <row r="106" spans="1:19" x14ac:dyDescent="0.15">
      <c r="A106" s="40"/>
      <c r="B106" s="178"/>
      <c r="C106" s="178"/>
      <c r="D106" s="178"/>
      <c r="E106" s="178"/>
      <c r="F106" s="178"/>
      <c r="G106" s="178"/>
      <c r="H106" s="100"/>
      <c r="I106" s="100"/>
      <c r="J106" s="100"/>
      <c r="K106" s="100"/>
      <c r="L106" s="100"/>
      <c r="M106" s="40"/>
      <c r="N106" s="40"/>
      <c r="O106" s="45"/>
      <c r="P106" s="45"/>
      <c r="Q106" s="107"/>
      <c r="R106" s="40"/>
      <c r="S106" s="40"/>
    </row>
    <row r="107" spans="1:19" x14ac:dyDescent="0.15">
      <c r="A107" s="40"/>
      <c r="B107" s="178"/>
      <c r="C107" s="178"/>
      <c r="D107" s="178"/>
      <c r="E107" s="178"/>
      <c r="F107" s="178"/>
      <c r="G107" s="178"/>
      <c r="H107" s="100"/>
      <c r="I107" s="100"/>
      <c r="J107" s="100"/>
      <c r="K107" s="100"/>
      <c r="L107" s="100"/>
      <c r="M107" s="40"/>
      <c r="N107" s="40"/>
      <c r="O107" s="40"/>
      <c r="P107" s="40"/>
      <c r="Q107" s="40"/>
      <c r="R107" s="40"/>
      <c r="S107" s="40"/>
    </row>
    <row r="108" spans="1:19" x14ac:dyDescent="0.15">
      <c r="A108" s="40"/>
      <c r="B108" s="178"/>
      <c r="C108" s="178"/>
      <c r="D108" s="178"/>
      <c r="E108" s="178"/>
      <c r="F108" s="178"/>
      <c r="G108" s="178"/>
      <c r="H108" s="100"/>
      <c r="I108" s="100"/>
      <c r="J108" s="100"/>
      <c r="K108" s="100"/>
      <c r="L108" s="100"/>
      <c r="M108" s="40"/>
      <c r="N108" s="40"/>
      <c r="O108" s="40"/>
      <c r="P108" s="40"/>
      <c r="Q108" s="40"/>
      <c r="R108" s="40"/>
      <c r="S108" s="40"/>
    </row>
    <row r="109" spans="1:19" x14ac:dyDescent="0.15">
      <c r="A109" s="40"/>
      <c r="B109" s="178"/>
      <c r="C109" s="178"/>
      <c r="D109" s="178"/>
      <c r="E109" s="178"/>
      <c r="F109" s="178"/>
      <c r="G109" s="178"/>
      <c r="H109" s="100"/>
      <c r="I109" s="100"/>
      <c r="J109" s="178"/>
      <c r="K109" s="100"/>
      <c r="L109" s="100"/>
      <c r="M109" s="40"/>
      <c r="N109" s="40"/>
      <c r="O109" s="40"/>
      <c r="P109" s="40"/>
      <c r="Q109" s="40"/>
      <c r="R109" s="40"/>
      <c r="S109" s="40"/>
    </row>
    <row r="110" spans="1:19" x14ac:dyDescent="0.15">
      <c r="A110" s="40"/>
      <c r="B110" s="178"/>
      <c r="C110" s="178"/>
      <c r="D110" s="178"/>
      <c r="E110" s="178"/>
      <c r="F110" s="178"/>
      <c r="G110" s="178"/>
      <c r="H110" s="100"/>
      <c r="I110" s="100"/>
      <c r="J110" s="178"/>
      <c r="K110" s="100"/>
      <c r="L110" s="100"/>
      <c r="M110" s="40"/>
      <c r="N110" s="40"/>
      <c r="O110" s="40"/>
      <c r="P110" s="40"/>
      <c r="Q110" s="40"/>
      <c r="R110" s="40"/>
      <c r="S110" s="40"/>
    </row>
    <row r="111" spans="1:19" x14ac:dyDescent="0.15">
      <c r="A111" s="40"/>
      <c r="B111" s="178"/>
      <c r="C111" s="178"/>
      <c r="D111" s="178"/>
      <c r="E111" s="178"/>
      <c r="F111" s="178"/>
      <c r="G111" s="178"/>
      <c r="H111" s="100"/>
      <c r="I111" s="100"/>
      <c r="J111" s="100"/>
      <c r="K111" s="100"/>
      <c r="L111" s="100"/>
      <c r="M111" s="40"/>
      <c r="N111" s="40"/>
      <c r="O111" s="40"/>
      <c r="P111" s="40"/>
      <c r="Q111" s="40"/>
      <c r="R111" s="40"/>
      <c r="S111" s="40"/>
    </row>
    <row r="112" spans="1:19" x14ac:dyDescent="0.15">
      <c r="A112" s="40"/>
      <c r="B112" s="178"/>
      <c r="C112" s="178"/>
      <c r="D112" s="178"/>
      <c r="E112" s="178"/>
      <c r="F112" s="178"/>
      <c r="G112" s="178"/>
      <c r="H112" s="100"/>
      <c r="I112" s="100"/>
      <c r="J112" s="178"/>
      <c r="K112" s="100"/>
      <c r="L112" s="100"/>
      <c r="M112" s="40"/>
      <c r="N112" s="40"/>
      <c r="O112" s="40"/>
      <c r="P112" s="40"/>
      <c r="Q112" s="40"/>
      <c r="R112" s="40"/>
      <c r="S112" s="40"/>
    </row>
    <row r="113" spans="1:19" x14ac:dyDescent="0.15">
      <c r="A113" s="40"/>
      <c r="B113" s="178"/>
      <c r="C113" s="178"/>
      <c r="D113" s="178"/>
      <c r="E113" s="178"/>
      <c r="F113" s="178"/>
      <c r="G113" s="178"/>
      <c r="H113" s="100"/>
      <c r="I113" s="100"/>
      <c r="J113" s="178"/>
      <c r="K113" s="100"/>
      <c r="L113" s="100"/>
      <c r="M113" s="40"/>
      <c r="N113" s="40"/>
      <c r="O113" s="40"/>
      <c r="P113" s="40"/>
      <c r="Q113" s="40"/>
      <c r="R113" s="40"/>
      <c r="S113" s="40"/>
    </row>
    <row r="114" spans="1:19" x14ac:dyDescent="0.15">
      <c r="A114" s="40"/>
      <c r="B114" s="178"/>
      <c r="C114" s="178"/>
      <c r="D114" s="178"/>
      <c r="E114" s="178"/>
      <c r="F114" s="178"/>
      <c r="G114" s="178"/>
      <c r="H114" s="100"/>
      <c r="I114" s="100"/>
      <c r="J114" s="100"/>
      <c r="K114" s="100"/>
      <c r="L114" s="100"/>
      <c r="M114" s="40"/>
      <c r="N114" s="40"/>
      <c r="O114" s="40"/>
      <c r="P114" s="40"/>
      <c r="Q114" s="40"/>
      <c r="R114" s="40"/>
      <c r="S114" s="40"/>
    </row>
    <row r="115" spans="1:19" x14ac:dyDescent="0.15">
      <c r="A115" s="40"/>
      <c r="B115" s="178"/>
      <c r="C115" s="178"/>
      <c r="D115" s="178"/>
      <c r="E115" s="178"/>
      <c r="F115" s="178"/>
      <c r="G115" s="178"/>
      <c r="H115" s="100"/>
      <c r="I115" s="100"/>
      <c r="J115" s="100"/>
      <c r="K115" s="100"/>
      <c r="L115" s="100"/>
      <c r="M115" s="40"/>
      <c r="N115" s="40"/>
      <c r="O115" s="40"/>
      <c r="P115" s="40"/>
      <c r="Q115" s="40"/>
      <c r="R115" s="40"/>
      <c r="S115" s="40"/>
    </row>
    <row r="116" spans="1:19" x14ac:dyDescent="0.15">
      <c r="B116" s="242"/>
      <c r="C116" s="242"/>
      <c r="D116" s="242"/>
      <c r="E116" s="242"/>
      <c r="F116" s="242"/>
      <c r="G116" s="242"/>
      <c r="J116" s="242"/>
    </row>
    <row r="117" spans="1:19" x14ac:dyDescent="0.15">
      <c r="B117" s="242"/>
      <c r="C117" s="242"/>
      <c r="D117" s="242"/>
      <c r="E117" s="242"/>
      <c r="F117" s="242"/>
      <c r="G117" s="242"/>
      <c r="J117" s="242"/>
    </row>
    <row r="118" spans="1:19" x14ac:dyDescent="0.15">
      <c r="B118" s="242"/>
      <c r="C118" s="242"/>
      <c r="D118" s="242"/>
      <c r="E118" s="242"/>
    </row>
    <row r="119" spans="1:19" x14ac:dyDescent="0.15">
      <c r="B119" s="242"/>
      <c r="C119" s="242"/>
      <c r="D119" s="242"/>
      <c r="E119" s="242"/>
      <c r="F119" s="242"/>
      <c r="G119" s="242"/>
    </row>
    <row r="120" spans="1:19" x14ac:dyDescent="0.15">
      <c r="B120" s="242"/>
      <c r="C120" s="242"/>
      <c r="D120" s="242"/>
      <c r="E120" s="242"/>
      <c r="F120" s="242"/>
      <c r="G120" s="242"/>
    </row>
    <row r="121" spans="1:19" x14ac:dyDescent="0.15">
      <c r="B121" s="242"/>
      <c r="C121" s="242"/>
      <c r="D121" s="242"/>
      <c r="E121" s="242"/>
      <c r="F121" s="242"/>
      <c r="G121" s="242"/>
    </row>
    <row r="122" spans="1:19" x14ac:dyDescent="0.15">
      <c r="B122" s="242"/>
      <c r="C122" s="242"/>
      <c r="D122" s="242"/>
      <c r="E122" s="242"/>
      <c r="F122" s="242"/>
      <c r="G122" s="242"/>
    </row>
    <row r="123" spans="1:19" x14ac:dyDescent="0.15">
      <c r="B123" s="242"/>
      <c r="C123" s="242"/>
      <c r="D123" s="242"/>
      <c r="E123" s="242"/>
      <c r="F123" s="242"/>
      <c r="G123" s="242"/>
      <c r="J123" s="242"/>
    </row>
    <row r="124" spans="1:19" x14ac:dyDescent="0.15">
      <c r="B124" s="242"/>
      <c r="C124" s="242"/>
      <c r="D124" s="242"/>
      <c r="E124" s="242"/>
      <c r="F124" s="242"/>
      <c r="G124" s="242"/>
      <c r="J124" s="242"/>
    </row>
    <row r="125" spans="1:19" x14ac:dyDescent="0.15">
      <c r="B125" s="242"/>
      <c r="C125" s="242"/>
      <c r="D125" s="242"/>
      <c r="E125" s="242"/>
    </row>
    <row r="127" spans="1:19" x14ac:dyDescent="0.15">
      <c r="B127" s="242"/>
      <c r="E127" s="242"/>
    </row>
    <row r="128" spans="1:19" x14ac:dyDescent="0.15">
      <c r="B128" s="242"/>
      <c r="E128" s="242"/>
    </row>
    <row r="129" spans="2:7" x14ac:dyDescent="0.15">
      <c r="B129" s="242"/>
      <c r="E129" s="242"/>
    </row>
    <row r="130" spans="2:7" x14ac:dyDescent="0.15">
      <c r="B130" s="242"/>
      <c r="C130" s="242"/>
      <c r="D130" s="242"/>
      <c r="E130" s="242"/>
      <c r="F130" s="242"/>
      <c r="G130" s="242"/>
    </row>
    <row r="131" spans="2:7" x14ac:dyDescent="0.15">
      <c r="B131" s="242"/>
      <c r="C131" s="242"/>
      <c r="D131" s="242"/>
      <c r="E131" s="242"/>
      <c r="F131" s="242"/>
      <c r="G131" s="242"/>
    </row>
    <row r="132" spans="2:7" x14ac:dyDescent="0.15">
      <c r="B132" s="242"/>
      <c r="E132" s="242"/>
    </row>
    <row r="133" spans="2:7" x14ac:dyDescent="0.15">
      <c r="B133" s="242"/>
      <c r="E133" s="242"/>
    </row>
    <row r="134" spans="2:7" x14ac:dyDescent="0.15">
      <c r="B134" s="242"/>
      <c r="E134" s="242"/>
    </row>
    <row r="135" spans="2:7" x14ac:dyDescent="0.15">
      <c r="C135" s="242"/>
      <c r="D135" s="242"/>
      <c r="F135" s="242"/>
      <c r="G135" s="242"/>
    </row>
    <row r="136" spans="2:7" x14ac:dyDescent="0.15">
      <c r="C136" s="242"/>
      <c r="D136" s="242"/>
      <c r="F136" s="242"/>
      <c r="G136" s="242"/>
    </row>
    <row r="137" spans="2:7" x14ac:dyDescent="0.15">
      <c r="C137" s="242"/>
      <c r="D137" s="242"/>
      <c r="F137" s="242"/>
      <c r="G137" s="242"/>
    </row>
    <row r="138" spans="2:7" x14ac:dyDescent="0.15">
      <c r="C138" s="242"/>
      <c r="D138" s="242"/>
      <c r="F138" s="242"/>
      <c r="G138" s="242"/>
    </row>
    <row r="139" spans="2:7" x14ac:dyDescent="0.15">
      <c r="C139" s="242"/>
      <c r="D139" s="242"/>
      <c r="F139" s="242"/>
      <c r="G139" s="242"/>
    </row>
    <row r="140" spans="2:7" x14ac:dyDescent="0.15">
      <c r="C140" s="242"/>
      <c r="D140" s="242"/>
      <c r="F140" s="242"/>
      <c r="G140" s="242"/>
    </row>
    <row r="141" spans="2:7" x14ac:dyDescent="0.15">
      <c r="C141" s="242"/>
      <c r="D141" s="242"/>
      <c r="F141" s="242"/>
      <c r="G141" s="242"/>
    </row>
  </sheetData>
  <mergeCells count="108">
    <mergeCell ref="P23:P25"/>
    <mergeCell ref="Q23:Q25"/>
    <mergeCell ref="B26:B29"/>
    <mergeCell ref="M28:M29"/>
    <mergeCell ref="N28:N29"/>
    <mergeCell ref="O28:O29"/>
    <mergeCell ref="P28:P29"/>
    <mergeCell ref="Q28:Q29"/>
    <mergeCell ref="O14:O16"/>
    <mergeCell ref="P14:P16"/>
    <mergeCell ref="Q14:Q16"/>
    <mergeCell ref="B23:B25"/>
    <mergeCell ref="M23:M25"/>
    <mergeCell ref="N23:N25"/>
    <mergeCell ref="O23:O25"/>
    <mergeCell ref="B13:B19"/>
    <mergeCell ref="M14:M16"/>
    <mergeCell ref="N14:N16"/>
    <mergeCell ref="D23:D29"/>
    <mergeCell ref="G23:G29"/>
    <mergeCell ref="B21:Q21"/>
    <mergeCell ref="B22:Q22"/>
    <mergeCell ref="Q52:Q55"/>
    <mergeCell ref="B60:B65"/>
    <mergeCell ref="M60:M61"/>
    <mergeCell ref="N60:N61"/>
    <mergeCell ref="O60:O61"/>
    <mergeCell ref="P60:P61"/>
    <mergeCell ref="Q43:Q46"/>
    <mergeCell ref="B48:B49"/>
    <mergeCell ref="B52:B55"/>
    <mergeCell ref="M52:M55"/>
    <mergeCell ref="N52:N55"/>
    <mergeCell ref="O52:O55"/>
    <mergeCell ref="B43:B47"/>
    <mergeCell ref="M43:M46"/>
    <mergeCell ref="N43:N46"/>
    <mergeCell ref="O43:O46"/>
    <mergeCell ref="P43:P46"/>
    <mergeCell ref="D52:D55"/>
    <mergeCell ref="G52:G57"/>
    <mergeCell ref="B51:Q51"/>
    <mergeCell ref="P52:P55"/>
    <mergeCell ref="B50:Q50"/>
    <mergeCell ref="B73:Q73"/>
    <mergeCell ref="G75:G77"/>
    <mergeCell ref="B58:Q58"/>
    <mergeCell ref="B59:Q59"/>
    <mergeCell ref="O68:O69"/>
    <mergeCell ref="P68:P69"/>
    <mergeCell ref="Q68:Q69"/>
    <mergeCell ref="B75:B77"/>
    <mergeCell ref="G68:G71"/>
    <mergeCell ref="B72:Q72"/>
    <mergeCell ref="B68:B69"/>
    <mergeCell ref="M68:M69"/>
    <mergeCell ref="N68:N69"/>
    <mergeCell ref="D62:D64"/>
    <mergeCell ref="B66:Q66"/>
    <mergeCell ref="B67:Q67"/>
    <mergeCell ref="Q60:Q61"/>
    <mergeCell ref="M62:M64"/>
    <mergeCell ref="N62:N64"/>
    <mergeCell ref="O62:O64"/>
    <mergeCell ref="P62:P64"/>
    <mergeCell ref="Q62:Q64"/>
    <mergeCell ref="D60:D61"/>
    <mergeCell ref="G60:G65"/>
    <mergeCell ref="B2:Q2"/>
    <mergeCell ref="B1:Q1"/>
    <mergeCell ref="G7:G10"/>
    <mergeCell ref="D14:D16"/>
    <mergeCell ref="G13:G19"/>
    <mergeCell ref="B11:Q11"/>
    <mergeCell ref="B12:Q12"/>
    <mergeCell ref="G5:G6"/>
    <mergeCell ref="B3:Q3"/>
    <mergeCell ref="B4:Q4"/>
    <mergeCell ref="E5:E6"/>
    <mergeCell ref="F5:F6"/>
    <mergeCell ref="D5:D6"/>
    <mergeCell ref="B5:B6"/>
    <mergeCell ref="C5:C6"/>
    <mergeCell ref="M5:Q5"/>
    <mergeCell ref="B30:Q30"/>
    <mergeCell ref="B31:Q31"/>
    <mergeCell ref="B36:Q36"/>
    <mergeCell ref="B37:Q37"/>
    <mergeCell ref="B7:B10"/>
    <mergeCell ref="H5:L5"/>
    <mergeCell ref="G32:G35"/>
    <mergeCell ref="G38:G40"/>
    <mergeCell ref="G43:G49"/>
    <mergeCell ref="P38:P39"/>
    <mergeCell ref="Q38:Q39"/>
    <mergeCell ref="O32:O35"/>
    <mergeCell ref="P32:P35"/>
    <mergeCell ref="Q32:Q35"/>
    <mergeCell ref="B38:B40"/>
    <mergeCell ref="M38:M39"/>
    <mergeCell ref="N38:N39"/>
    <mergeCell ref="O38:O39"/>
    <mergeCell ref="B32:B35"/>
    <mergeCell ref="M32:M35"/>
    <mergeCell ref="N32:N35"/>
    <mergeCell ref="D32:D35"/>
    <mergeCell ref="B41:Q41"/>
    <mergeCell ref="B42:Q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S. Hídrica</vt:lpstr>
      <vt:lpstr>Hoja1</vt:lpstr>
      <vt:lpstr>S. Natural </vt:lpstr>
      <vt:lpstr>S. Democrática </vt:lpstr>
      <vt:lpstr>S. Sectorial</vt:lpstr>
      <vt:lpstr>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German Escaf</dc:creator>
  <cp:lastModifiedBy>Microsoft Office User</cp:lastModifiedBy>
  <dcterms:created xsi:type="dcterms:W3CDTF">2020-05-16T01:13:44Z</dcterms:created>
  <dcterms:modified xsi:type="dcterms:W3CDTF">2021-05-28T14:08:22Z</dcterms:modified>
</cp:coreProperties>
</file>